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Documents\2567\"/>
    </mc:Choice>
  </mc:AlternateContent>
  <xr:revisionPtr revIDLastSave="0" documentId="13_ncr:1_{4883DF37-3345-49B3-A34A-684935918920}" xr6:coauthVersionLast="47" xr6:coauthVersionMax="47" xr10:uidLastSave="{00000000-0000-0000-0000-000000000000}"/>
  <bookViews>
    <workbookView xWindow="340" yWindow="1160" windowWidth="31430" windowHeight="19840" xr2:uid="{00000000-000D-0000-FFFF-FFFF00000000}"/>
  </bookViews>
  <sheets>
    <sheet name="SROI Calculation" sheetId="1" r:id="rId1"/>
    <sheet name="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VhwXQzk3UghjGvOeXmbkYzePryX4lJUV9Yb4dQYB4c0="/>
    </ext>
  </extLst>
</workbook>
</file>

<file path=xl/calcChain.xml><?xml version="1.0" encoding="utf-8"?>
<calcChain xmlns="http://schemas.openxmlformats.org/spreadsheetml/2006/main">
  <c r="Q6" i="1" l="1"/>
  <c r="Q11" i="1"/>
  <c r="Q8" i="1"/>
  <c r="Q5" i="1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P12" i="2"/>
  <c r="O12" i="2"/>
  <c r="N12" i="2"/>
  <c r="M12" i="2"/>
  <c r="L12" i="2"/>
  <c r="K12" i="2"/>
  <c r="J12" i="2"/>
  <c r="I12" i="2"/>
  <c r="H12" i="2"/>
  <c r="G12" i="2"/>
  <c r="W12" i="2" s="1"/>
  <c r="AE12" i="2" s="1"/>
  <c r="AE12" i="1" s="1"/>
  <c r="F12" i="2"/>
  <c r="E12" i="2"/>
  <c r="D12" i="2"/>
  <c r="C12" i="2"/>
  <c r="B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P9" i="2"/>
  <c r="O9" i="2"/>
  <c r="N9" i="2"/>
  <c r="M9" i="2"/>
  <c r="L9" i="2"/>
  <c r="K9" i="2"/>
  <c r="J9" i="2"/>
  <c r="I9" i="2"/>
  <c r="H9" i="2"/>
  <c r="G9" i="2"/>
  <c r="X9" i="2" s="1"/>
  <c r="AF9" i="2" s="1"/>
  <c r="AF9" i="1" s="1"/>
  <c r="F9" i="2"/>
  <c r="E9" i="2"/>
  <c r="D9" i="2"/>
  <c r="C9" i="2"/>
  <c r="B9" i="2"/>
  <c r="A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G17" i="1"/>
  <c r="Q14" i="1"/>
  <c r="C16" i="1"/>
  <c r="Q13" i="1"/>
  <c r="Q12" i="1"/>
  <c r="Q10" i="1"/>
  <c r="Q9" i="1"/>
  <c r="X5" i="2" l="1"/>
  <c r="W8" i="2"/>
  <c r="AE8" i="2" s="1"/>
  <c r="AE8" i="1" s="1"/>
  <c r="W14" i="2"/>
  <c r="AE14" i="2" s="1"/>
  <c r="AE14" i="1" s="1"/>
  <c r="V12" i="2"/>
  <c r="AD12" i="2" s="1"/>
  <c r="AD12" i="1" s="1"/>
  <c r="X13" i="2"/>
  <c r="AF13" i="2" s="1"/>
  <c r="AF13" i="1" s="1"/>
  <c r="X12" i="2"/>
  <c r="AF12" i="2" s="1"/>
  <c r="AF12" i="1" s="1"/>
  <c r="Q14" i="2"/>
  <c r="T13" i="2"/>
  <c r="AB13" i="2" s="1"/>
  <c r="AB13" i="1" s="1"/>
  <c r="X7" i="2"/>
  <c r="AF7" i="2" s="1"/>
  <c r="AF7" i="1" s="1"/>
  <c r="V10" i="2"/>
  <c r="AD10" i="2" s="1"/>
  <c r="AD10" i="1" s="1"/>
  <c r="W6" i="2"/>
  <c r="AE6" i="2" s="1"/>
  <c r="AE6" i="1" s="1"/>
  <c r="X11" i="2"/>
  <c r="AF11" i="2" s="1"/>
  <c r="AF11" i="1" s="1"/>
  <c r="X10" i="2"/>
  <c r="AF10" i="2" s="1"/>
  <c r="AF10" i="1" s="1"/>
  <c r="V14" i="2"/>
  <c r="AD14" i="2" s="1"/>
  <c r="AD14" i="1" s="1"/>
  <c r="X14" i="2"/>
  <c r="AF14" i="2" s="1"/>
  <c r="AF14" i="1" s="1"/>
  <c r="Q10" i="2"/>
  <c r="S10" i="2" s="1"/>
  <c r="AA10" i="2" s="1"/>
  <c r="AA10" i="1" s="1"/>
  <c r="V8" i="2"/>
  <c r="AD8" i="2" s="1"/>
  <c r="AD8" i="1" s="1"/>
  <c r="X8" i="2"/>
  <c r="AF8" i="2" s="1"/>
  <c r="AF8" i="1" s="1"/>
  <c r="Q12" i="2"/>
  <c r="W10" i="2"/>
  <c r="AE10" i="2" s="1"/>
  <c r="AE10" i="1" s="1"/>
  <c r="Q13" i="2"/>
  <c r="Q11" i="2"/>
  <c r="S11" i="2" s="1"/>
  <c r="AA11" i="2" s="1"/>
  <c r="AA11" i="1" s="1"/>
  <c r="Q9" i="2"/>
  <c r="S9" i="2" s="1"/>
  <c r="AA9" i="2" s="1"/>
  <c r="Q8" i="2"/>
  <c r="S8" i="2" s="1"/>
  <c r="AA8" i="2" s="1"/>
  <c r="Q5" i="2"/>
  <c r="Q7" i="2"/>
  <c r="T7" i="2" s="1"/>
  <c r="AB7" i="2" s="1"/>
  <c r="AB7" i="1" s="1"/>
  <c r="Q6" i="2"/>
  <c r="S5" i="2"/>
  <c r="AA5" i="2" s="1"/>
  <c r="V6" i="2"/>
  <c r="AD6" i="2" s="1"/>
  <c r="AD6" i="1" s="1"/>
  <c r="X6" i="2"/>
  <c r="AF6" i="2" s="1"/>
  <c r="AF6" i="1" s="1"/>
  <c r="AF5" i="2"/>
  <c r="S7" i="2"/>
  <c r="AA7" i="2" s="1"/>
  <c r="AA7" i="1" s="1"/>
  <c r="S13" i="2"/>
  <c r="AA13" i="2" s="1"/>
  <c r="T5" i="2"/>
  <c r="T11" i="2"/>
  <c r="AB11" i="2" s="1"/>
  <c r="AB11" i="1" s="1"/>
  <c r="U7" i="2"/>
  <c r="AC7" i="2" s="1"/>
  <c r="AC7" i="1" s="1"/>
  <c r="U9" i="2"/>
  <c r="AC9" i="2" s="1"/>
  <c r="AC9" i="1" s="1"/>
  <c r="U11" i="2"/>
  <c r="AC11" i="2" s="1"/>
  <c r="AC11" i="1" s="1"/>
  <c r="U13" i="2"/>
  <c r="AC13" i="2" s="1"/>
  <c r="AC13" i="1" s="1"/>
  <c r="T9" i="2"/>
  <c r="AB9" i="2" s="1"/>
  <c r="AB9" i="1" s="1"/>
  <c r="U5" i="2"/>
  <c r="V5" i="2"/>
  <c r="V7" i="2"/>
  <c r="AD7" i="2" s="1"/>
  <c r="AD7" i="1" s="1"/>
  <c r="V9" i="2"/>
  <c r="AD9" i="2" s="1"/>
  <c r="AD9" i="1" s="1"/>
  <c r="V11" i="2"/>
  <c r="AD11" i="2" s="1"/>
  <c r="AD11" i="1" s="1"/>
  <c r="V13" i="2"/>
  <c r="AD13" i="2" s="1"/>
  <c r="AD13" i="1" s="1"/>
  <c r="C14" i="2"/>
  <c r="C16" i="2" s="1"/>
  <c r="W5" i="2"/>
  <c r="W7" i="2"/>
  <c r="AE7" i="2" s="1"/>
  <c r="AE7" i="1" s="1"/>
  <c r="W9" i="2"/>
  <c r="AE9" i="2" s="1"/>
  <c r="AE9" i="1" s="1"/>
  <c r="W11" i="2"/>
  <c r="AE11" i="2" s="1"/>
  <c r="AE11" i="1" s="1"/>
  <c r="W13" i="2"/>
  <c r="AE13" i="2" s="1"/>
  <c r="AE13" i="1" s="1"/>
  <c r="S6" i="2"/>
  <c r="AA6" i="2" s="1"/>
  <c r="S12" i="2"/>
  <c r="AA12" i="2" s="1"/>
  <c r="S14" i="2"/>
  <c r="AA14" i="2" s="1"/>
  <c r="T6" i="2"/>
  <c r="AB6" i="2" s="1"/>
  <c r="AB6" i="1" s="1"/>
  <c r="T8" i="2"/>
  <c r="AB8" i="2" s="1"/>
  <c r="AB8" i="1" s="1"/>
  <c r="T10" i="2"/>
  <c r="AB10" i="2" s="1"/>
  <c r="AB10" i="1" s="1"/>
  <c r="T12" i="2"/>
  <c r="AB12" i="2" s="1"/>
  <c r="AB12" i="1" s="1"/>
  <c r="T14" i="2"/>
  <c r="AB14" i="2" s="1"/>
  <c r="AB14" i="1" s="1"/>
  <c r="U6" i="2"/>
  <c r="AC6" i="2" s="1"/>
  <c r="AC6" i="1" s="1"/>
  <c r="U8" i="2"/>
  <c r="AC8" i="2" s="1"/>
  <c r="AC8" i="1" s="1"/>
  <c r="U10" i="2"/>
  <c r="AC10" i="2" s="1"/>
  <c r="AC10" i="1" s="1"/>
  <c r="U12" i="2"/>
  <c r="AC12" i="2" s="1"/>
  <c r="AC12" i="1" s="1"/>
  <c r="U14" i="2"/>
  <c r="AC14" i="2" s="1"/>
  <c r="AC14" i="1" s="1"/>
  <c r="X17" i="2" l="1"/>
  <c r="AE5" i="2"/>
  <c r="W17" i="2"/>
  <c r="T17" i="2"/>
  <c r="AB5" i="2"/>
  <c r="AG10" i="2"/>
  <c r="AG10" i="1" s="1"/>
  <c r="AA13" i="1"/>
  <c r="AG13" i="2"/>
  <c r="AG13" i="1" s="1"/>
  <c r="AG8" i="2"/>
  <c r="AG8" i="1" s="1"/>
  <c r="AA8" i="1"/>
  <c r="AG11" i="2"/>
  <c r="AG11" i="1" s="1"/>
  <c r="AG9" i="2"/>
  <c r="AG9" i="1" s="1"/>
  <c r="AD5" i="2"/>
  <c r="V17" i="2"/>
  <c r="AG7" i="2"/>
  <c r="AG7" i="1" s="1"/>
  <c r="AA5" i="1"/>
  <c r="AA17" i="2"/>
  <c r="AG14" i="2"/>
  <c r="AG14" i="1" s="1"/>
  <c r="AA14" i="1"/>
  <c r="AA6" i="1"/>
  <c r="AG6" i="2"/>
  <c r="AG6" i="1" s="1"/>
  <c r="U17" i="2"/>
  <c r="AC5" i="2"/>
  <c r="AF17" i="2"/>
  <c r="AF17" i="1" s="1"/>
  <c r="AF5" i="1"/>
  <c r="AA12" i="1"/>
  <c r="AG12" i="2"/>
  <c r="AG12" i="1" s="1"/>
  <c r="S17" i="2"/>
  <c r="AG5" i="2" l="1"/>
  <c r="AG5" i="1" s="1"/>
  <c r="AB17" i="2"/>
  <c r="AB17" i="1" s="1"/>
  <c r="AB5" i="1"/>
  <c r="AC5" i="1"/>
  <c r="AC17" i="2"/>
  <c r="AC17" i="1" s="1"/>
  <c r="AD17" i="2"/>
  <c r="AD17" i="1" s="1"/>
  <c r="AD5" i="1"/>
  <c r="AA17" i="1"/>
  <c r="AE17" i="2"/>
  <c r="AE17" i="1" s="1"/>
  <c r="AE5" i="1"/>
  <c r="AA18" i="2" l="1"/>
  <c r="AA20" i="2" l="1"/>
  <c r="AA20" i="1" s="1"/>
  <c r="AA19" i="2"/>
  <c r="AA19" i="1" s="1"/>
  <c r="AA18" i="1"/>
</calcChain>
</file>

<file path=xl/sharedStrings.xml><?xml version="1.0" encoding="utf-8"?>
<sst xmlns="http://schemas.openxmlformats.org/spreadsheetml/2006/main" count="154" uniqueCount="103">
  <si>
    <t>Example for CMU SROI calculation sheet</t>
  </si>
  <si>
    <t>Stakeholders
(ผู้มีส่วนได้เสีย)</t>
  </si>
  <si>
    <t>Inputs 
(ปัจจัยนำเข้า)</t>
  </si>
  <si>
    <t>Activity
(กิจกรรม)</t>
  </si>
  <si>
    <t>Output
(ผลผลิต)</t>
  </si>
  <si>
    <t>Outcome
(ผลลัพธ์)</t>
  </si>
  <si>
    <t>Indicator
(ตัวชี้วัด)</t>
  </si>
  <si>
    <t>Financial Proxy
(ตัวแทนค่าทางการเงิน)</t>
  </si>
  <si>
    <t>Adjustment
(การปรับมูลค่า)</t>
  </si>
  <si>
    <t>Impact before adjusting drop off
(ผลกระทบก่อนการปรับอัตราการลดลงของผลประโยชน์)</t>
  </si>
  <si>
    <t>Present value of each year</t>
  </si>
  <si>
    <t>Discount rate</t>
  </si>
  <si>
    <t>Starting period</t>
  </si>
  <si>
    <t>Duration</t>
  </si>
  <si>
    <t>คำอธิบาย</t>
  </si>
  <si>
    <t>มูลค่า</t>
  </si>
  <si>
    <t>ผลลัพธ์เริ่มต้นเมื่อใด</t>
  </si>
  <si>
    <t>ระยะเวลา</t>
  </si>
  <si>
    <t>ปริมาณ</t>
  </si>
  <si>
    <t>Deadwieght
(ผลลัพธ์ส่วนเกิน)</t>
  </si>
  <si>
    <t>Displacement
(ผลของการแทนที่)</t>
  </si>
  <si>
    <t>Attribution
(ผลที่เกิดจากผู้อื่น)</t>
  </si>
  <si>
    <t>Drop off
(การลดลงของผลประโยชน์)</t>
  </si>
  <si>
    <t>Y0</t>
  </si>
  <si>
    <t>Y1</t>
  </si>
  <si>
    <t>Y2</t>
  </si>
  <si>
    <t>Y3</t>
  </si>
  <si>
    <t>Y4</t>
  </si>
  <si>
    <t>Y5</t>
  </si>
  <si>
    <t>sum</t>
  </si>
  <si>
    <t>period of activity</t>
  </si>
  <si>
    <t>period after activity</t>
  </si>
  <si>
    <t>มหาวิทยาลัยราชภัฏกำแพงเพชร</t>
  </si>
  <si>
    <t>งบประมาณค่าใช้จ่ายในโครงการ</t>
  </si>
  <si>
    <t>สนับสนุนงบประมาณสำหรับการดำเนินโครงการกิจกรรม</t>
  </si>
  <si>
    <t>36 จุด</t>
  </si>
  <si>
    <t>ได้ชื่อเสียงและการยอมรับจากโรงเรียน ชุมชน และประชาชนทั่วไป</t>
  </si>
  <si>
    <t>สโมสรนักศึกษา/นักศึกษา</t>
  </si>
  <si>
    <t>ค่าเสียเวลาของนักศึกษาในการเข้าร่วมกิจกรรม</t>
  </si>
  <si>
    <t>ได้ชื่อเสียงและการยอมรับจากโรงเรียน ชุมชน และประชาชนทั่วไป  และเเพิ่มเติมประสบการณ์ในการทำงานจริง นอกเหนื่อจากการเรียนรู้ในห้องเรียน</t>
  </si>
  <si>
    <t>ชุมชนชมรมผู้สูงอายุ/วิสาหกิจชุมชน เยาวชนและประชาชนทั่วไปในตำบลนครชุม</t>
  </si>
  <si>
    <t>ค่าเสียเวลาในการเข้าร่วมกิจกรรม จำนวน 4 วัน x 100  คน x 300  บาท</t>
  </si>
  <si>
    <t xml:space="preserve">ความรู้สำหรับนำไปประกอบอาชีพเสริม เพื่อลดค่าใช้จ่ายในครัวเรือน </t>
  </si>
  <si>
    <t xml:space="preserve">ได้รับความรู้สำหรับนำไปประกอบอาชีพเสริมทำให้มีรายได้เพิ่มขึ้น และเพื่อลดค่าใช้จ่ายในครัวเรือน </t>
  </si>
  <si>
    <t xml:space="preserve">วิทยากร </t>
  </si>
  <si>
    <t xml:space="preserve">ค่าตอบแทนวิทยากร จำนวน 4 วัน * 600 บาท * 5 คน </t>
  </si>
  <si>
    <t>อาหารกลางวัน</t>
  </si>
  <si>
    <t>ค่าอาหารกลางวัน  จำนวน 4 วัน * 100 คน * 100 บาท</t>
  </si>
  <si>
    <t xml:space="preserve"> อาหารว่าง</t>
  </si>
  <si>
    <t>ค่าอาหารว่าง จำนวน 4 วัน * 100 คน * 35 บาท * 2 มื้อ</t>
  </si>
  <si>
    <t>วัสดุอุปกรณ์</t>
  </si>
  <si>
    <t>ค่าวัสดุอุปกรณ์ จำนวน 4 วัน</t>
  </si>
  <si>
    <t>Total input</t>
  </si>
  <si>
    <t xml:space="preserve">Present value per year </t>
  </si>
  <si>
    <t>ต่อปี</t>
  </si>
  <si>
    <t>จำนวนของเกษตรกรที่ผ่านการเข้าร่วมอบรมต่อปี</t>
  </si>
  <si>
    <t>เศรษฐกิจมั่นคง</t>
  </si>
  <si>
    <t>กิจกรรมการระหว่างการดำเนินการ</t>
  </si>
  <si>
    <t>ต่อเนื่องไปอีกกี่ปี</t>
  </si>
  <si>
    <t>เพิ่มขึ้น</t>
  </si>
  <si>
    <t>รายได้เพิ่มขึ้นต่อปีต่อครัวเรือน</t>
  </si>
  <si>
    <t>ใส่เลขส่วนที่เป็นของคนอื่น</t>
  </si>
  <si>
    <t>ใส่ส่วนที่เหลือ</t>
  </si>
  <si>
    <t>ใส่ส่วนที่เป็นของเค้า</t>
  </si>
  <si>
    <t>ลดลงเท่าไร</t>
  </si>
  <si>
    <t>Total present value (TPV)</t>
  </si>
  <si>
    <t>ค่าใช้จ่ายในการอบรม</t>
  </si>
  <si>
    <t>หลังจากโครงการดำเนินการเสร็จแล้วจึงเกิดผลลัพธ์</t>
  </si>
  <si>
    <t>Net present value (TPV-total input)</t>
  </si>
  <si>
    <t xml:space="preserve">ค่าเสียโอกาสต่อคน </t>
  </si>
  <si>
    <t>SROI Ratio</t>
  </si>
  <si>
    <t>อบรมกี่วัน</t>
  </si>
  <si>
    <t>จำนวนคนต่อครั้งในการอบรม</t>
  </si>
  <si>
    <t>Output</t>
  </si>
  <si>
    <t>Outcome</t>
  </si>
  <si>
    <t>Indicator</t>
  </si>
  <si>
    <t>Financial Proxy</t>
  </si>
  <si>
    <t>Adjustment</t>
  </si>
  <si>
    <t>Impact before adjusting drop off</t>
  </si>
  <si>
    <t>Impact after adjusted</t>
  </si>
  <si>
    <t>On behalf of CSEIA Econ CMU</t>
  </si>
  <si>
    <t>Writing-original draft</t>
  </si>
  <si>
    <t>Pimpichaya Kongsri</t>
  </si>
  <si>
    <t>%
Deadwieght</t>
  </si>
  <si>
    <t>%
Displacement</t>
  </si>
  <si>
    <t>%
Attribution</t>
  </si>
  <si>
    <t>%
Drop off</t>
  </si>
  <si>
    <t>writing-review &amp; editing</t>
  </si>
  <si>
    <t xml:space="preserve">Tossapond Kewprasopsak
</t>
  </si>
  <si>
    <t>Review</t>
  </si>
  <si>
    <t>Charuk Singhapreecha
Terdsak Yano</t>
  </si>
  <si>
    <t>1. การอบรมบ่มเพาะทักษะการเป็นวิศวกรสังคม
2. Social Enterprise 1
กิจกรรมลงพื้นที่ทดลองเครื่องมือทางวิศวกรสังคมผ่านศูนย์การเรียนรู้
3. Social Enterprise 2
กิจกรรมลงพื้นที่เป้าหมายเพื่อปฏิบัติงานพัฒนาวิศวกรชุมชน
4. การอบรมการเขียนแผนธุรกิจ (BMC) จากการลงพื้นที่วิศวกรสังคม</t>
  </si>
  <si>
    <t>4 องค์ความรู้</t>
  </si>
  <si>
    <t>2 องค์ความรู้</t>
  </si>
  <si>
    <t>เกิดการสร้างเชื่อเสียงในกับมหาวิทยาลัยและคณะ</t>
  </si>
  <si>
    <t>พัฒนาระบบเว็บไซต์ออนไลน์เพื่อประชาสัมพันธ์ผลิตภัณฑ์</t>
  </si>
  <si>
    <t>รางวัลการนำเสนอโครงการนวัตกรรม</t>
  </si>
  <si>
    <t>ชุมชนชมรมผู้สูงอายุ/วิสาหกิจชุมชน ผู้สูงอายุศูนย์ร่มโพธิ์ร่มไทรวัยดอกลำดวน ตำบลนครชุม อำเภอเมืองจังหวัดกำแพงเพชร มีรายได้เพิ่มขึ้นและมีผลิตภัณฑ์เพิ่มขึ้น</t>
  </si>
  <si>
    <t>เกิดการสร้างชื่อเสียงในกับมหาวิทยาลัยและคณะการยอมรับจากชุมชนและเครือข่าย</t>
  </si>
  <si>
    <t>การมีช่องทางประชาสัมพันธ์ที่ยั่งยืน</t>
  </si>
  <si>
    <t>รางวัลเชิงนวัตกรรมระดับเครือข่าย</t>
  </si>
  <si>
    <t>ชุมชนมีสินค้าขายและมีรายได้เพิ่ม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</si>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</sst>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THB&quot;* #,##0.00_);_(&quot;THB&quot;* \(#,##0.00\);_(&quot;THB&quot;* &quot;-&quot;??_);_(@_)"/>
  </numFmts>
  <fonts count="10">
    <font>
      <sz val="12"/>
      <color theme="1"/>
      <name val="Calibri"/>
      <scheme val="minor"/>
    </font>
    <font>
      <b/>
      <sz val="14"/>
      <color theme="0"/>
      <name val="Angsana New"/>
      <family val="1"/>
    </font>
    <font>
      <sz val="12"/>
      <name val="Calibri"/>
      <family val="2"/>
    </font>
    <font>
      <sz val="14"/>
      <color theme="1"/>
      <name val="Angsana New"/>
      <family val="1"/>
    </font>
    <font>
      <sz val="14"/>
      <color rgb="FF000000"/>
      <name val="Angsana New"/>
      <family val="1"/>
    </font>
    <font>
      <b/>
      <sz val="14"/>
      <color theme="1"/>
      <name val="Angsana New"/>
      <family val="1"/>
    </font>
    <font>
      <sz val="16"/>
      <color theme="1"/>
      <name val="TH Sarabun PSK"/>
    </font>
    <font>
      <b/>
      <sz val="16"/>
      <color theme="1"/>
      <name val="TH Sarabun PSK"/>
    </font>
    <font>
      <sz val="14"/>
      <color theme="1"/>
      <name val="Angsana New"/>
      <family val="1"/>
    </font>
    <font>
      <sz val="16"/>
      <color theme="1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02B7C5"/>
        <bgColor rgb="FF02B7C5"/>
      </patternFill>
    </fill>
    <fill>
      <patternFill patternType="solid">
        <fgColor rgb="FFCEE397"/>
        <bgColor rgb="FFCEE397"/>
      </patternFill>
    </fill>
    <fill>
      <patternFill patternType="solid">
        <fgColor rgb="FF69D5D6"/>
        <bgColor rgb="FF69D5D6"/>
      </patternFill>
    </fill>
    <fill>
      <patternFill patternType="solid">
        <fgColor rgb="FFFEEAA5"/>
        <bgColor rgb="FFFEEAA5"/>
      </patternFill>
    </fill>
    <fill>
      <patternFill patternType="solid">
        <fgColor rgb="FFCBF2F9"/>
        <bgColor rgb="FFCBF2F9"/>
      </patternFill>
    </fill>
    <fill>
      <patternFill patternType="solid">
        <fgColor rgb="FFF3FCF8"/>
        <bgColor rgb="FFF3FCF8"/>
      </patternFill>
    </fill>
    <fill>
      <patternFill patternType="solid">
        <fgColor rgb="FFFFFFF1"/>
        <bgColor rgb="FFFFFFF1"/>
      </patternFill>
    </fill>
    <fill>
      <patternFill patternType="solid">
        <fgColor rgb="FFF4FDF8"/>
        <bgColor rgb="FFF4FDF8"/>
      </patternFill>
    </fill>
    <fill>
      <patternFill patternType="solid">
        <fgColor rgb="FFFFEFA9"/>
        <bgColor rgb="FFFFEFA9"/>
      </patternFill>
    </fill>
    <fill>
      <patternFill patternType="solid">
        <fgColor rgb="FFFFD7D4"/>
        <bgColor rgb="FFFFD7D4"/>
      </patternFill>
    </fill>
    <fill>
      <patternFill patternType="solid">
        <fgColor rgb="FFFFF2F4"/>
        <bgColor rgb="FFFFF2F4"/>
      </patternFill>
    </fill>
    <fill>
      <patternFill patternType="solid">
        <fgColor rgb="FFFEB8C5"/>
        <bgColor rgb="FFFEB8C5"/>
      </patternFill>
    </fill>
    <fill>
      <patternFill patternType="solid">
        <fgColor rgb="FF69D6D7"/>
        <bgColor rgb="FF69D6D7"/>
      </patternFill>
    </fill>
    <fill>
      <patternFill patternType="solid">
        <fgColor rgb="FFCCF3FA"/>
        <bgColor rgb="FFCCF3FA"/>
      </patternFill>
    </fill>
  </fills>
  <borders count="131">
    <border>
      <left/>
      <right/>
      <top/>
      <bottom/>
      <diagonal/>
    </border>
    <border>
      <left/>
      <right/>
      <top/>
      <bottom style="thin">
        <color rgb="FFF8FCFE"/>
      </bottom>
      <diagonal/>
    </border>
    <border>
      <left/>
      <right/>
      <top/>
      <bottom style="thin">
        <color rgb="FFF8FCFE"/>
      </bottom>
      <diagonal/>
    </border>
    <border>
      <left/>
      <right/>
      <top/>
      <bottom style="thin">
        <color rgb="FFF8FCFE"/>
      </bottom>
      <diagonal/>
    </border>
    <border>
      <left/>
      <right/>
      <top/>
      <bottom/>
      <diagonal/>
    </border>
    <border>
      <left/>
      <right/>
      <top/>
      <bottom style="thin">
        <color rgb="FFE6F4F8"/>
      </bottom>
      <diagonal/>
    </border>
    <border>
      <left style="thin">
        <color rgb="FFF8FCFE"/>
      </left>
      <right/>
      <top style="thin">
        <color rgb="FFCBF2F9"/>
      </top>
      <bottom/>
      <diagonal/>
    </border>
    <border>
      <left style="thin">
        <color rgb="FFF8FCFE"/>
      </left>
      <right/>
      <top style="thin">
        <color rgb="FFF8FCFE"/>
      </top>
      <bottom/>
      <diagonal/>
    </border>
    <border>
      <left/>
      <right/>
      <top style="thin">
        <color rgb="FFF8FCFE"/>
      </top>
      <bottom/>
      <diagonal/>
    </border>
    <border>
      <left style="thin">
        <color rgb="FFE6F4F8"/>
      </left>
      <right style="thin">
        <color rgb="FFF8FCFE"/>
      </right>
      <top style="thin">
        <color rgb="FFF8FCFE"/>
      </top>
      <bottom/>
      <diagonal/>
    </border>
    <border>
      <left style="thin">
        <color rgb="FFF8FCFE"/>
      </left>
      <right style="thin">
        <color rgb="FFF8FCFE"/>
      </right>
      <top style="thin">
        <color rgb="FFF8FCFE"/>
      </top>
      <bottom/>
      <diagonal/>
    </border>
    <border>
      <left/>
      <right/>
      <top style="thin">
        <color rgb="FFF8FCFE"/>
      </top>
      <bottom/>
      <diagonal/>
    </border>
    <border>
      <left/>
      <right/>
      <top style="thin">
        <color rgb="FFF8FCFE"/>
      </top>
      <bottom/>
      <diagonal/>
    </border>
    <border>
      <left/>
      <right style="thin">
        <color rgb="FFF8FCFE"/>
      </right>
      <top style="thin">
        <color rgb="FFF8FCFE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E6F4F8"/>
      </left>
      <right/>
      <top style="thin">
        <color rgb="FFE6F4F8"/>
      </top>
      <bottom style="thin">
        <color rgb="FFE6F4F8"/>
      </bottom>
      <diagonal/>
    </border>
    <border>
      <left/>
      <right/>
      <top style="thin">
        <color rgb="FFE6F4F8"/>
      </top>
      <bottom style="thin">
        <color rgb="FFE6F4F8"/>
      </bottom>
      <diagonal/>
    </border>
    <border>
      <left/>
      <right style="thin">
        <color rgb="FFE6F4F8"/>
      </right>
      <top style="thin">
        <color rgb="FFE6F4F8"/>
      </top>
      <bottom style="thin">
        <color rgb="FFE6F4F8"/>
      </bottom>
      <diagonal/>
    </border>
    <border>
      <left style="thin">
        <color rgb="FFF8FCFE"/>
      </left>
      <right/>
      <top/>
      <bottom/>
      <diagonal/>
    </border>
    <border>
      <left style="thin">
        <color rgb="FFF8FCFE"/>
      </left>
      <right/>
      <top/>
      <bottom style="thin">
        <color rgb="FFCBF2F9"/>
      </bottom>
      <diagonal/>
    </border>
    <border>
      <left/>
      <right/>
      <top/>
      <bottom style="thin">
        <color rgb="FFCBF2F9"/>
      </bottom>
      <diagonal/>
    </border>
    <border>
      <left style="thin">
        <color rgb="FFE6F4F8"/>
      </left>
      <right style="thin">
        <color rgb="FFF8FCFE"/>
      </right>
      <top/>
      <bottom/>
      <diagonal/>
    </border>
    <border>
      <left style="thin">
        <color rgb="FFF8FCFE"/>
      </left>
      <right style="thin">
        <color rgb="FFF8FCFE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8FCFE"/>
      </left>
      <right/>
      <top/>
      <bottom style="thin">
        <color rgb="FFF8FCFE"/>
      </bottom>
      <diagonal/>
    </border>
    <border>
      <left/>
      <right/>
      <top/>
      <bottom style="thin">
        <color rgb="FFF8FCFE"/>
      </bottom>
      <diagonal/>
    </border>
    <border>
      <left/>
      <right style="thin">
        <color rgb="FFF8FCFE"/>
      </right>
      <top/>
      <bottom style="thin">
        <color rgb="FFF8FCFE"/>
      </bottom>
      <diagonal/>
    </border>
    <border>
      <left/>
      <right/>
      <top/>
      <bottom style="thin">
        <color rgb="FFF8FCFE"/>
      </bottom>
      <diagonal/>
    </border>
    <border>
      <left style="thin">
        <color rgb="FFFFD7D4"/>
      </left>
      <right/>
      <top/>
      <bottom/>
      <diagonal/>
    </border>
    <border>
      <left/>
      <right style="thin">
        <color rgb="FFE6F4F8"/>
      </right>
      <top style="thin">
        <color rgb="FFE6F4F8"/>
      </top>
      <bottom style="thin">
        <color rgb="FFE6F4F8"/>
      </bottom>
      <diagonal/>
    </border>
    <border>
      <left style="thin">
        <color rgb="FFE6F4F8"/>
      </left>
      <right/>
      <top/>
      <bottom/>
      <diagonal/>
    </border>
    <border>
      <left style="thin">
        <color rgb="FFF8FCFE"/>
      </left>
      <right/>
      <top/>
      <bottom style="thin">
        <color rgb="FFCBF2F9"/>
      </bottom>
      <diagonal/>
    </border>
    <border>
      <left style="thin">
        <color rgb="FFE6F4F8"/>
      </left>
      <right/>
      <top style="thin">
        <color rgb="FFCBF2F9"/>
      </top>
      <bottom style="thin">
        <color rgb="FFCBF2F9"/>
      </bottom>
      <diagonal/>
    </border>
    <border>
      <left style="thin">
        <color rgb="FFFEEAA5"/>
      </left>
      <right style="thin">
        <color rgb="FFFEEAA5"/>
      </right>
      <top style="thin">
        <color rgb="FFFEEAA5"/>
      </top>
      <bottom style="thin">
        <color rgb="FFFEEAA5"/>
      </bottom>
      <diagonal/>
    </border>
    <border>
      <left style="thin">
        <color rgb="FFE6F4F8"/>
      </left>
      <right style="thin">
        <color rgb="FFF8FCFE"/>
      </right>
      <top/>
      <bottom style="thin">
        <color rgb="FFCBF2F9"/>
      </bottom>
      <diagonal/>
    </border>
    <border>
      <left style="thin">
        <color rgb="FFF8FCFE"/>
      </left>
      <right style="thin">
        <color rgb="FFF8FCFE"/>
      </right>
      <top/>
      <bottom/>
      <diagonal/>
    </border>
    <border>
      <left/>
      <right/>
      <top style="thin">
        <color rgb="FFF8FCFE"/>
      </top>
      <bottom/>
      <diagonal/>
    </border>
    <border>
      <left style="thin">
        <color rgb="FFF8FCFE"/>
      </left>
      <right style="thin">
        <color rgb="FFF8FCFE"/>
      </right>
      <top style="thin">
        <color rgb="FFF8FCFE"/>
      </top>
      <bottom/>
      <diagonal/>
    </border>
    <border>
      <left style="thin">
        <color rgb="FFF8FCFE"/>
      </left>
      <right/>
      <top style="thin">
        <color rgb="FFF8FCFE"/>
      </top>
      <bottom/>
      <diagonal/>
    </border>
    <border>
      <left/>
      <right style="thin">
        <color rgb="FFF8FCFE"/>
      </right>
      <top style="thin">
        <color rgb="FFF8FCFE"/>
      </top>
      <bottom/>
      <diagonal/>
    </border>
    <border>
      <left style="thin">
        <color rgb="FFF8FCFE"/>
      </left>
      <right style="thin">
        <color rgb="FFE6F4F8"/>
      </right>
      <top style="thin">
        <color rgb="FFF8FCFE"/>
      </top>
      <bottom/>
      <diagonal/>
    </border>
    <border>
      <left/>
      <right style="thin">
        <color rgb="FFF8FCFE"/>
      </right>
      <top style="thin">
        <color rgb="FFF8FCFE"/>
      </top>
      <bottom/>
      <diagonal/>
    </border>
    <border>
      <left style="thin">
        <color rgb="FFF8FCFE"/>
      </left>
      <right style="thin">
        <color rgb="FFF8FCFE"/>
      </right>
      <top/>
      <bottom style="thin">
        <color rgb="FFF8FCFE"/>
      </bottom>
      <diagonal/>
    </border>
    <border>
      <left style="thin">
        <color rgb="FFE6F4F8"/>
      </left>
      <right/>
      <top style="thin">
        <color rgb="FFE6F4F8"/>
      </top>
      <bottom style="thin">
        <color rgb="FFE6F4F8"/>
      </bottom>
      <diagonal/>
    </border>
    <border>
      <left style="thin">
        <color rgb="FFE6F4F8"/>
      </left>
      <right style="thin">
        <color rgb="FF000000"/>
      </right>
      <top style="thin">
        <color rgb="FFE6F4F8"/>
      </top>
      <bottom style="thin">
        <color rgb="FFE6F4F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CBF2F9"/>
      </right>
      <top style="thin">
        <color rgb="FFCBF2F9"/>
      </top>
      <bottom style="thin">
        <color rgb="FFCBF2F9"/>
      </bottom>
      <diagonal/>
    </border>
    <border>
      <left style="thin">
        <color rgb="FFCBF2F9"/>
      </left>
      <right/>
      <top style="thin">
        <color rgb="FFCBF2F9"/>
      </top>
      <bottom style="thin">
        <color rgb="FFCBF2F9"/>
      </bottom>
      <diagonal/>
    </border>
    <border>
      <left/>
      <right style="thin">
        <color rgb="FFCBF2F9"/>
      </right>
      <top style="thin">
        <color rgb="FFCBF2F9"/>
      </top>
      <bottom style="thin">
        <color rgb="FFCBF2F9"/>
      </bottom>
      <diagonal/>
    </border>
    <border>
      <left style="thin">
        <color rgb="FFCBF2F9"/>
      </left>
      <right style="thin">
        <color rgb="FFCBF2F9"/>
      </right>
      <top style="thin">
        <color rgb="FFCBF2F9"/>
      </top>
      <bottom/>
      <diagonal/>
    </border>
    <border>
      <left/>
      <right style="thin">
        <color rgb="FFCBF2F9"/>
      </right>
      <top style="thin">
        <color rgb="FFCBF2F9"/>
      </top>
      <bottom/>
      <diagonal/>
    </border>
    <border>
      <left style="thin">
        <color rgb="FFCBF2F9"/>
      </left>
      <right/>
      <top style="thin">
        <color rgb="FFCBF2F9"/>
      </top>
      <bottom/>
      <diagonal/>
    </border>
    <border>
      <left/>
      <right/>
      <top style="thin">
        <color rgb="FFCBF2F9"/>
      </top>
      <bottom/>
      <diagonal/>
    </border>
    <border>
      <left style="thin">
        <color rgb="FFE6F4F8"/>
      </left>
      <right style="thin">
        <color rgb="FFE6F4F8"/>
      </right>
      <top style="thin">
        <color rgb="FFE6F4F8"/>
      </top>
      <bottom style="thin">
        <color rgb="FFE6F4F8"/>
      </bottom>
      <diagonal/>
    </border>
    <border>
      <left/>
      <right style="thin">
        <color rgb="FFE6F4F8"/>
      </right>
      <top/>
      <bottom/>
      <diagonal/>
    </border>
    <border>
      <left style="thin">
        <color rgb="FF000000"/>
      </left>
      <right/>
      <top style="thin">
        <color rgb="FFCBF2F9"/>
      </top>
      <bottom/>
      <diagonal/>
    </border>
    <border>
      <left/>
      <right style="thin">
        <color rgb="FFCBF2F9"/>
      </right>
      <top/>
      <bottom/>
      <diagonal/>
    </border>
    <border>
      <left/>
      <right style="thin">
        <color rgb="FFCBF2F9"/>
      </right>
      <top style="thin">
        <color rgb="FFCBF2F9"/>
      </top>
      <bottom/>
      <diagonal/>
    </border>
    <border>
      <left style="thin">
        <color rgb="FFCBF2F9"/>
      </left>
      <right style="thin">
        <color rgb="FFCBF2F9"/>
      </right>
      <top style="thin">
        <color rgb="FFCBF2F9"/>
      </top>
      <bottom/>
      <diagonal/>
    </border>
    <border>
      <left/>
      <right/>
      <top style="thin">
        <color rgb="FFCBF2F9"/>
      </top>
      <bottom style="thin">
        <color rgb="FFCBF2F9"/>
      </bottom>
      <diagonal/>
    </border>
    <border>
      <left/>
      <right style="thin">
        <color rgb="FFE6F4F8"/>
      </right>
      <top/>
      <bottom/>
      <diagonal/>
    </border>
    <border>
      <left/>
      <right/>
      <top style="thin">
        <color rgb="FFE6F4F8"/>
      </top>
      <bottom style="thin">
        <color rgb="FFE6F4F8"/>
      </bottom>
      <diagonal/>
    </border>
    <border>
      <left style="thin">
        <color rgb="FFCBF2F9"/>
      </left>
      <right style="thin">
        <color rgb="FFCBF2F9"/>
      </right>
      <top style="thin">
        <color rgb="FFCBF2F9"/>
      </top>
      <bottom style="thin">
        <color rgb="FFCBF2F9"/>
      </bottom>
      <diagonal/>
    </border>
    <border>
      <left style="thin">
        <color rgb="FFCBF2F9"/>
      </left>
      <right style="thin">
        <color rgb="FFCBF2F9"/>
      </right>
      <top/>
      <bottom style="thin">
        <color rgb="FFCBF2F9"/>
      </bottom>
      <diagonal/>
    </border>
    <border>
      <left/>
      <right style="thin">
        <color rgb="FFCBF2F9"/>
      </right>
      <top/>
      <bottom style="thin">
        <color rgb="FFCBF2F9"/>
      </bottom>
      <diagonal/>
    </border>
    <border>
      <left style="thin">
        <color rgb="FFCBF2F9"/>
      </left>
      <right/>
      <top/>
      <bottom style="thin">
        <color rgb="FFCBF2F9"/>
      </bottom>
      <diagonal/>
    </border>
    <border>
      <left/>
      <right style="thin">
        <color rgb="FFE6F4F8"/>
      </right>
      <top/>
      <bottom style="thin">
        <color rgb="FFE6F4F8"/>
      </bottom>
      <diagonal/>
    </border>
    <border>
      <left style="thin">
        <color rgb="FFE6F4F8"/>
      </left>
      <right style="thin">
        <color rgb="FFE6F4F8"/>
      </right>
      <top/>
      <bottom style="thin">
        <color rgb="FFE6F4F8"/>
      </bottom>
      <diagonal/>
    </border>
    <border>
      <left/>
      <right style="thin">
        <color rgb="FFE6F4F8"/>
      </right>
      <top/>
      <bottom style="thin">
        <color rgb="FFE6F4F8"/>
      </bottom>
      <diagonal/>
    </border>
    <border>
      <left/>
      <right style="thin">
        <color rgb="FFCBF2F9"/>
      </right>
      <top style="thin">
        <color rgb="FFCBF2F9"/>
      </top>
      <bottom style="thin">
        <color rgb="FFCBF2F9"/>
      </bottom>
      <diagonal/>
    </border>
    <border>
      <left style="thin">
        <color rgb="FFE6F4F8"/>
      </left>
      <right style="thin">
        <color rgb="FFE6F4F8"/>
      </right>
      <top/>
      <bottom/>
      <diagonal/>
    </border>
    <border>
      <left/>
      <right style="thin">
        <color rgb="FFCBF2F9"/>
      </right>
      <top/>
      <bottom style="thin">
        <color rgb="FFCBF2F9"/>
      </bottom>
      <diagonal/>
    </border>
    <border>
      <left style="thin">
        <color rgb="FFCBF2F9"/>
      </left>
      <right style="thin">
        <color rgb="FFCBF2F9"/>
      </right>
      <top/>
      <bottom style="thin">
        <color rgb="FFCBF2F9"/>
      </bottom>
      <diagonal/>
    </border>
    <border>
      <left/>
      <right/>
      <top/>
      <bottom style="thin">
        <color rgb="FFCBF2F9"/>
      </bottom>
      <diagonal/>
    </border>
    <border>
      <left style="thin">
        <color rgb="FFE6F4F8"/>
      </left>
      <right style="thin">
        <color rgb="FFE6F4F8"/>
      </right>
      <top style="thin">
        <color rgb="FFE6F4F8"/>
      </top>
      <bottom/>
      <diagonal/>
    </border>
    <border>
      <left style="thin">
        <color rgb="FFCBF2F9"/>
      </left>
      <right style="thin">
        <color rgb="FFCBF2F9"/>
      </right>
      <top/>
      <bottom/>
      <diagonal/>
    </border>
    <border>
      <left style="thin">
        <color rgb="FFCBF2F9"/>
      </left>
      <right/>
      <top/>
      <bottom/>
      <diagonal/>
    </border>
    <border>
      <left/>
      <right/>
      <top/>
      <bottom style="thick">
        <color rgb="FFFFE598"/>
      </bottom>
      <diagonal/>
    </border>
    <border>
      <left/>
      <right/>
      <top/>
      <bottom style="thick">
        <color rgb="FFFFE598"/>
      </bottom>
      <diagonal/>
    </border>
    <border>
      <left/>
      <right/>
      <top/>
      <bottom/>
      <diagonal/>
    </border>
    <border>
      <left/>
      <right style="thick">
        <color rgb="FFFFE598"/>
      </right>
      <top/>
      <bottom/>
      <diagonal/>
    </border>
    <border>
      <left/>
      <right style="thick">
        <color rgb="FFFFE598"/>
      </right>
      <top/>
      <bottom style="thick">
        <color rgb="FFFFE59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FFD7D4"/>
      </bottom>
      <diagonal/>
    </border>
    <border>
      <left/>
      <right style="thick">
        <color rgb="FFFFD7D4"/>
      </right>
      <top/>
      <bottom/>
      <diagonal/>
    </border>
    <border>
      <left/>
      <right style="thin">
        <color rgb="FFFFF2F4"/>
      </right>
      <top style="thick">
        <color rgb="FFFFD7D4"/>
      </top>
      <bottom/>
      <diagonal/>
    </border>
    <border>
      <left style="thin">
        <color rgb="FFFFF2F4"/>
      </left>
      <right/>
      <top/>
      <bottom/>
      <diagonal/>
    </border>
    <border>
      <left/>
      <right style="thick">
        <color rgb="FFFFD7D4"/>
      </right>
      <top/>
      <bottom/>
      <diagonal/>
    </border>
    <border>
      <left style="thick">
        <color rgb="FFFFD7D4"/>
      </left>
      <right style="thick">
        <color rgb="FFFFD7D4"/>
      </right>
      <top style="thick">
        <color rgb="FFFFD7D4"/>
      </top>
      <bottom style="thick">
        <color rgb="FFFFD7D4"/>
      </bottom>
      <diagonal/>
    </border>
    <border>
      <left style="thick">
        <color rgb="FFFFD7D4"/>
      </left>
      <right/>
      <top style="thick">
        <color rgb="FFFFD7D4"/>
      </top>
      <bottom style="thick">
        <color rgb="FFFFD7D4"/>
      </bottom>
      <diagonal/>
    </border>
    <border>
      <left/>
      <right/>
      <top style="thick">
        <color rgb="FFFFD7D4"/>
      </top>
      <bottom style="thick">
        <color rgb="FFFFD7D4"/>
      </bottom>
      <diagonal/>
    </border>
    <border>
      <left/>
      <right style="thick">
        <color rgb="FFFFD7D4"/>
      </right>
      <top style="thick">
        <color rgb="FFFFD7D4"/>
      </top>
      <bottom style="thick">
        <color rgb="FFFFD7D4"/>
      </bottom>
      <diagonal/>
    </border>
    <border>
      <left/>
      <right/>
      <top/>
      <bottom style="thick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rgb="FFCCF3FA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theme="1"/>
      </top>
      <bottom style="thin">
        <color rgb="FFCCF3FA"/>
      </bottom>
      <diagonal/>
    </border>
    <border>
      <left/>
      <right style="thin">
        <color rgb="FFCCF3FA"/>
      </right>
      <top style="thick">
        <color theme="1"/>
      </top>
      <bottom style="thin">
        <color rgb="FFF4FDF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CCF3FA"/>
      </top>
      <bottom style="thin">
        <color rgb="FFCCF3FA"/>
      </bottom>
      <diagonal/>
    </border>
    <border>
      <left/>
      <right style="thin">
        <color rgb="FFCCF3FA"/>
      </right>
      <top style="thin">
        <color rgb="FFF4FDF8"/>
      </top>
      <bottom style="thin">
        <color rgb="FFF4FDF8"/>
      </bottom>
      <diagonal/>
    </border>
    <border>
      <left style="thin">
        <color rgb="FFCCF3FA"/>
      </left>
      <right style="thin">
        <color rgb="FFCCF3FA"/>
      </right>
      <top style="thin">
        <color rgb="FFCCF3FA"/>
      </top>
      <bottom style="thin">
        <color rgb="FFF4FDF8"/>
      </bottom>
      <diagonal/>
    </border>
    <border>
      <left/>
      <right style="thin">
        <color rgb="FFCCF3FA"/>
      </right>
      <top/>
      <bottom style="thin">
        <color rgb="FFF4FDF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2" borderId="4" xfId="0" applyFont="1" applyFill="1" applyBorder="1"/>
    <xf numFmtId="0" fontId="3" fillId="3" borderId="4" xfId="0" applyFont="1" applyFill="1" applyBorder="1"/>
    <xf numFmtId="0" fontId="3" fillId="2" borderId="5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10" fontId="3" fillId="5" borderId="33" xfId="0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9" borderId="50" xfId="0" applyFont="1" applyFill="1" applyBorder="1" applyAlignment="1">
      <alignment horizontal="center" vertical="top"/>
    </xf>
    <xf numFmtId="0" fontId="3" fillId="3" borderId="51" xfId="0" applyFont="1" applyFill="1" applyBorder="1" applyAlignment="1">
      <alignment horizontal="center" vertical="top" wrapText="1"/>
    </xf>
    <xf numFmtId="164" fontId="3" fillId="10" borderId="37" xfId="0" applyNumberFormat="1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 wrapText="1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 wrapText="1"/>
    </xf>
    <xf numFmtId="0" fontId="3" fillId="3" borderId="54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 wrapText="1"/>
    </xf>
    <xf numFmtId="2" fontId="3" fillId="10" borderId="37" xfId="0" applyNumberFormat="1" applyFont="1" applyFill="1" applyBorder="1" applyAlignment="1">
      <alignment horizontal="center"/>
    </xf>
    <xf numFmtId="0" fontId="3" fillId="3" borderId="56" xfId="0" applyFont="1" applyFill="1" applyBorder="1" applyAlignment="1">
      <alignment horizontal="center" wrapText="1"/>
    </xf>
    <xf numFmtId="9" fontId="3" fillId="3" borderId="19" xfId="0" applyNumberFormat="1" applyFont="1" applyFill="1" applyBorder="1" applyAlignment="1">
      <alignment horizontal="center"/>
    </xf>
    <xf numFmtId="9" fontId="3" fillId="3" borderId="57" xfId="0" applyNumberFormat="1" applyFont="1" applyFill="1" applyBorder="1" applyAlignment="1">
      <alignment horizontal="center"/>
    </xf>
    <xf numFmtId="9" fontId="3" fillId="3" borderId="33" xfId="0" applyNumberFormat="1" applyFont="1" applyFill="1" applyBorder="1" applyAlignment="1">
      <alignment horizontal="center"/>
    </xf>
    <xf numFmtId="43" fontId="3" fillId="3" borderId="40" xfId="0" applyNumberFormat="1" applyFont="1" applyFill="1" applyBorder="1" applyAlignment="1">
      <alignment horizontal="center"/>
    </xf>
    <xf numFmtId="43" fontId="3" fillId="3" borderId="4" xfId="0" applyNumberFormat="1" applyFont="1" applyFill="1" applyBorder="1" applyAlignment="1">
      <alignment horizontal="center"/>
    </xf>
    <xf numFmtId="0" fontId="3" fillId="3" borderId="58" xfId="0" applyFont="1" applyFill="1" applyBorder="1" applyAlignment="1">
      <alignment horizontal="center"/>
    </xf>
    <xf numFmtId="43" fontId="3" fillId="3" borderId="5" xfId="0" applyNumberFormat="1" applyFont="1" applyFill="1" applyBorder="1" applyAlignment="1">
      <alignment horizontal="center"/>
    </xf>
    <xf numFmtId="43" fontId="3" fillId="3" borderId="57" xfId="0" applyNumberFormat="1" applyFont="1" applyFill="1" applyBorder="1" applyAlignment="1">
      <alignment horizontal="center"/>
    </xf>
    <xf numFmtId="43" fontId="3" fillId="3" borderId="33" xfId="0" applyNumberFormat="1" applyFont="1" applyFill="1" applyBorder="1" applyAlignment="1">
      <alignment horizontal="center"/>
    </xf>
    <xf numFmtId="43" fontId="3" fillId="11" borderId="57" xfId="0" applyNumberFormat="1" applyFont="1" applyFill="1" applyBorder="1" applyAlignment="1">
      <alignment horizontal="center"/>
    </xf>
    <xf numFmtId="0" fontId="3" fillId="9" borderId="59" xfId="0" applyFont="1" applyFill="1" applyBorder="1" applyAlignment="1">
      <alignment horizontal="center" vertical="top"/>
    </xf>
    <xf numFmtId="0" fontId="3" fillId="3" borderId="60" xfId="0" applyFont="1" applyFill="1" applyBorder="1" applyAlignment="1">
      <alignment horizontal="center" wrapText="1"/>
    </xf>
    <xf numFmtId="0" fontId="3" fillId="3" borderId="61" xfId="0" applyFont="1" applyFill="1" applyBorder="1" applyAlignment="1">
      <alignment horizontal="center" wrapText="1"/>
    </xf>
    <xf numFmtId="0" fontId="3" fillId="3" borderId="62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 wrapText="1"/>
    </xf>
    <xf numFmtId="9" fontId="3" fillId="3" borderId="64" xfId="0" applyNumberFormat="1" applyFont="1" applyFill="1" applyBorder="1" applyAlignment="1">
      <alignment horizontal="center"/>
    </xf>
    <xf numFmtId="9" fontId="3" fillId="3" borderId="58" xfId="0" applyNumberFormat="1" applyFont="1" applyFill="1" applyBorder="1" applyAlignment="1">
      <alignment horizontal="center"/>
    </xf>
    <xf numFmtId="9" fontId="3" fillId="3" borderId="4" xfId="0" applyNumberFormat="1" applyFont="1" applyFill="1" applyBorder="1" applyAlignment="1">
      <alignment horizontal="center"/>
    </xf>
    <xf numFmtId="43" fontId="3" fillId="3" borderId="65" xfId="0" applyNumberFormat="1" applyFont="1" applyFill="1" applyBorder="1" applyAlignment="1">
      <alignment horizontal="center"/>
    </xf>
    <xf numFmtId="0" fontId="3" fillId="3" borderId="66" xfId="0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top"/>
    </xf>
    <xf numFmtId="0" fontId="3" fillId="3" borderId="55" xfId="0" applyFont="1" applyFill="1" applyBorder="1" applyAlignment="1">
      <alignment horizontal="center" vertical="top"/>
    </xf>
    <xf numFmtId="0" fontId="3" fillId="3" borderId="66" xfId="0" applyFont="1" applyFill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9" fontId="3" fillId="3" borderId="70" xfId="0" applyNumberFormat="1" applyFont="1" applyFill="1" applyBorder="1" applyAlignment="1">
      <alignment horizontal="center"/>
    </xf>
    <xf numFmtId="9" fontId="3" fillId="3" borderId="71" xfId="0" applyNumberFormat="1" applyFont="1" applyFill="1" applyBorder="1" applyAlignment="1">
      <alignment horizontal="center"/>
    </xf>
    <xf numFmtId="9" fontId="3" fillId="3" borderId="72" xfId="0" applyNumberFormat="1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 vertical="top"/>
    </xf>
    <xf numFmtId="0" fontId="3" fillId="3" borderId="73" xfId="0" applyFont="1" applyFill="1" applyBorder="1" applyAlignment="1">
      <alignment horizontal="center"/>
    </xf>
    <xf numFmtId="43" fontId="3" fillId="3" borderId="74" xfId="0" applyNumberFormat="1" applyFont="1" applyFill="1" applyBorder="1" applyAlignment="1">
      <alignment horizontal="center"/>
    </xf>
    <xf numFmtId="0" fontId="3" fillId="9" borderId="53" xfId="0" applyFont="1" applyFill="1" applyBorder="1" applyAlignment="1">
      <alignment horizontal="center" vertical="top" wrapText="1"/>
    </xf>
    <xf numFmtId="0" fontId="3" fillId="3" borderId="55" xfId="0" applyFont="1" applyFill="1" applyBorder="1" applyAlignment="1">
      <alignment horizontal="center" vertical="top" wrapText="1"/>
    </xf>
    <xf numFmtId="0" fontId="3" fillId="3" borderId="75" xfId="0" applyFont="1" applyFill="1" applyBorder="1" applyAlignment="1">
      <alignment horizontal="center" wrapText="1"/>
    </xf>
    <xf numFmtId="0" fontId="3" fillId="3" borderId="76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 wrapText="1"/>
    </xf>
    <xf numFmtId="9" fontId="3" fillId="3" borderId="74" xfId="0" applyNumberFormat="1" applyFont="1" applyFill="1" applyBorder="1" applyAlignment="1">
      <alignment horizontal="center"/>
    </xf>
    <xf numFmtId="43" fontId="3" fillId="3" borderId="78" xfId="0" applyNumberFormat="1" applyFont="1" applyFill="1" applyBorder="1" applyAlignment="1">
      <alignment horizontal="center"/>
    </xf>
    <xf numFmtId="43" fontId="3" fillId="3" borderId="58" xfId="0" applyNumberFormat="1" applyFont="1" applyFill="1" applyBorder="1" applyAlignment="1">
      <alignment horizontal="center"/>
    </xf>
    <xf numFmtId="43" fontId="3" fillId="11" borderId="74" xfId="0" applyNumberFormat="1" applyFont="1" applyFill="1" applyBorder="1" applyAlignment="1">
      <alignment horizontal="center"/>
    </xf>
    <xf numFmtId="0" fontId="3" fillId="9" borderId="66" xfId="0" applyFont="1" applyFill="1" applyBorder="1" applyAlignment="1">
      <alignment horizontal="center" vertical="top"/>
    </xf>
    <xf numFmtId="0" fontId="3" fillId="3" borderId="7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/>
    </xf>
    <xf numFmtId="43" fontId="3" fillId="3" borderId="71" xfId="0" applyNumberFormat="1" applyFont="1" applyFill="1" applyBorder="1" applyAlignment="1">
      <alignment horizontal="center"/>
    </xf>
    <xf numFmtId="0" fontId="3" fillId="9" borderId="79" xfId="0" applyFont="1" applyFill="1" applyBorder="1" applyAlignment="1">
      <alignment horizontal="center" vertical="top"/>
    </xf>
    <xf numFmtId="0" fontId="3" fillId="3" borderId="80" xfId="0" applyFont="1" applyFill="1" applyBorder="1" applyAlignment="1">
      <alignment horizontal="center" vertical="top"/>
    </xf>
    <xf numFmtId="0" fontId="3" fillId="9" borderId="66" xfId="0" applyFont="1" applyFill="1" applyBorder="1" applyAlignment="1">
      <alignment horizontal="center"/>
    </xf>
    <xf numFmtId="43" fontId="3" fillId="11" borderId="65" xfId="0" applyNumberFormat="1" applyFont="1" applyFill="1" applyBorder="1" applyAlignment="1">
      <alignment horizontal="center"/>
    </xf>
    <xf numFmtId="0" fontId="3" fillId="3" borderId="81" xfId="0" applyFont="1" applyFill="1" applyBorder="1" applyAlignment="1">
      <alignment horizontal="center"/>
    </xf>
    <xf numFmtId="0" fontId="3" fillId="3" borderId="82" xfId="0" applyFont="1" applyFill="1" applyBorder="1" applyAlignment="1">
      <alignment horizontal="center"/>
    </xf>
    <xf numFmtId="2" fontId="3" fillId="3" borderId="83" xfId="0" applyNumberFormat="1" applyFont="1" applyFill="1" applyBorder="1" applyAlignment="1">
      <alignment horizontal="center"/>
    </xf>
    <xf numFmtId="164" fontId="3" fillId="3" borderId="83" xfId="0" applyNumberFormat="1" applyFont="1" applyFill="1" applyBorder="1" applyAlignment="1">
      <alignment horizontal="center"/>
    </xf>
    <xf numFmtId="10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/>
    </xf>
    <xf numFmtId="0" fontId="3" fillId="12" borderId="85" xfId="0" applyFont="1" applyFill="1" applyBorder="1" applyAlignment="1">
      <alignment horizontal="center"/>
    </xf>
    <xf numFmtId="164" fontId="3" fillId="12" borderId="85" xfId="0" applyNumberFormat="1" applyFont="1" applyFill="1" applyBorder="1" applyAlignment="1">
      <alignment horizontal="center"/>
    </xf>
    <xf numFmtId="0" fontId="3" fillId="3" borderId="8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90" xfId="0" applyFont="1" applyFill="1" applyBorder="1" applyAlignment="1">
      <alignment horizontal="center"/>
    </xf>
    <xf numFmtId="0" fontId="5" fillId="13" borderId="91" xfId="0" applyFont="1" applyFill="1" applyBorder="1" applyAlignment="1">
      <alignment horizontal="left"/>
    </xf>
    <xf numFmtId="43" fontId="3" fillId="14" borderId="92" xfId="0" applyNumberFormat="1" applyFont="1" applyFill="1" applyBorder="1" applyAlignment="1">
      <alignment horizontal="center"/>
    </xf>
    <xf numFmtId="43" fontId="3" fillId="14" borderId="4" xfId="0" applyNumberFormat="1" applyFont="1" applyFill="1" applyBorder="1" applyAlignment="1">
      <alignment horizontal="center"/>
    </xf>
    <xf numFmtId="43" fontId="3" fillId="14" borderId="90" xfId="0" applyNumberFormat="1" applyFont="1" applyFill="1" applyBorder="1" applyAlignment="1">
      <alignment horizontal="center"/>
    </xf>
    <xf numFmtId="0" fontId="5" fillId="13" borderId="4" xfId="0" applyFont="1" applyFill="1" applyBorder="1" applyAlignment="1">
      <alignment horizontal="left"/>
    </xf>
    <xf numFmtId="0" fontId="5" fillId="15" borderId="9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6" fillId="0" borderId="0" xfId="0" applyFont="1"/>
    <xf numFmtId="0" fontId="6" fillId="0" borderId="98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113" xfId="0" applyFont="1" applyBorder="1" applyAlignment="1">
      <alignment horizontal="center"/>
    </xf>
    <xf numFmtId="10" fontId="6" fillId="0" borderId="113" xfId="0" applyNumberFormat="1" applyFont="1" applyBorder="1" applyAlignment="1">
      <alignment horizontal="center"/>
    </xf>
    <xf numFmtId="0" fontId="6" fillId="16" borderId="114" xfId="0" applyFont="1" applyFill="1" applyBorder="1" applyAlignment="1">
      <alignment horizontal="left"/>
    </xf>
    <xf numFmtId="0" fontId="6" fillId="17" borderId="115" xfId="0" applyFont="1" applyFill="1" applyBorder="1" applyAlignment="1">
      <alignment horizontal="left"/>
    </xf>
    <xf numFmtId="0" fontId="6" fillId="0" borderId="113" xfId="0" applyFont="1" applyBorder="1" applyAlignment="1">
      <alignment horizontal="center" wrapText="1"/>
    </xf>
    <xf numFmtId="0" fontId="6" fillId="16" borderId="117" xfId="0" applyFont="1" applyFill="1" applyBorder="1" applyAlignment="1">
      <alignment horizontal="left" vertical="top"/>
    </xf>
    <xf numFmtId="0" fontId="6" fillId="17" borderId="11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64" fontId="6" fillId="0" borderId="113" xfId="0" applyNumberFormat="1" applyFont="1" applyBorder="1" applyAlignment="1">
      <alignment horizontal="center"/>
    </xf>
    <xf numFmtId="2" fontId="6" fillId="0" borderId="113" xfId="0" applyNumberFormat="1" applyFont="1" applyBorder="1" applyAlignment="1">
      <alignment horizontal="center"/>
    </xf>
    <xf numFmtId="9" fontId="6" fillId="0" borderId="113" xfId="0" applyNumberFormat="1" applyFont="1" applyBorder="1" applyAlignment="1">
      <alignment horizontal="center"/>
    </xf>
    <xf numFmtId="43" fontId="6" fillId="0" borderId="113" xfId="0" applyNumberFormat="1" applyFont="1" applyBorder="1" applyAlignment="1">
      <alignment horizontal="center"/>
    </xf>
    <xf numFmtId="0" fontId="6" fillId="16" borderId="119" xfId="0" applyFont="1" applyFill="1" applyBorder="1" applyAlignment="1">
      <alignment horizontal="left" vertical="top"/>
    </xf>
    <xf numFmtId="0" fontId="6" fillId="17" borderId="120" xfId="0" applyFont="1" applyFill="1" applyBorder="1" applyAlignment="1">
      <alignment horizontal="left" vertical="top" wrapText="1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7" fillId="0" borderId="121" xfId="0" applyFont="1" applyBorder="1" applyAlignment="1">
      <alignment horizontal="left"/>
    </xf>
    <xf numFmtId="43" fontId="6" fillId="0" borderId="122" xfId="0" applyNumberFormat="1" applyFont="1" applyBorder="1" applyAlignment="1">
      <alignment horizontal="center"/>
    </xf>
    <xf numFmtId="43" fontId="6" fillId="0" borderId="123" xfId="0" applyNumberFormat="1" applyFont="1" applyBorder="1" applyAlignment="1">
      <alignment horizontal="center"/>
    </xf>
    <xf numFmtId="0" fontId="7" fillId="0" borderId="124" xfId="0" applyFont="1" applyBorder="1" applyAlignment="1">
      <alignment horizontal="left"/>
    </xf>
    <xf numFmtId="0" fontId="7" fillId="0" borderId="126" xfId="0" applyFont="1" applyBorder="1" applyAlignment="1">
      <alignment horizontal="left"/>
    </xf>
    <xf numFmtId="0" fontId="8" fillId="3" borderId="52" xfId="0" applyFont="1" applyFill="1" applyBorder="1" applyAlignment="1">
      <alignment horizontal="center" wrapText="1"/>
    </xf>
    <xf numFmtId="0" fontId="8" fillId="3" borderId="75" xfId="0" applyFont="1" applyFill="1" applyBorder="1" applyAlignment="1">
      <alignment horizontal="center" wrapText="1"/>
    </xf>
    <xf numFmtId="0" fontId="8" fillId="3" borderId="76" xfId="0" applyFont="1" applyFill="1" applyBorder="1" applyAlignment="1">
      <alignment horizontal="center"/>
    </xf>
    <xf numFmtId="0" fontId="9" fillId="0" borderId="129" xfId="0" applyFont="1" applyBorder="1" applyAlignment="1">
      <alignment vertical="center" wrapText="1"/>
    </xf>
    <xf numFmtId="0" fontId="9" fillId="0" borderId="13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35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21" xfId="0" applyFont="1" applyBorder="1"/>
    <xf numFmtId="0" fontId="2" fillId="0" borderId="22" xfId="0" applyFont="1" applyBorder="1"/>
    <xf numFmtId="0" fontId="3" fillId="4" borderId="9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38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39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46" xfId="0" applyFont="1" applyBorder="1"/>
    <xf numFmtId="43" fontId="3" fillId="14" borderId="86" xfId="0" applyNumberFormat="1" applyFont="1" applyFill="1" applyBorder="1" applyAlignment="1">
      <alignment horizontal="center"/>
    </xf>
    <xf numFmtId="0" fontId="2" fillId="0" borderId="87" xfId="0" applyFont="1" applyBorder="1"/>
    <xf numFmtId="0" fontId="2" fillId="0" borderId="93" xfId="0" applyFont="1" applyBorder="1"/>
    <xf numFmtId="43" fontId="5" fillId="15" borderId="95" xfId="0" applyNumberFormat="1" applyFont="1" applyFill="1" applyBorder="1" applyAlignment="1">
      <alignment horizontal="center"/>
    </xf>
    <xf numFmtId="0" fontId="2" fillId="0" borderId="96" xfId="0" applyFont="1" applyBorder="1"/>
    <xf numFmtId="0" fontId="2" fillId="0" borderId="97" xfId="0" applyFont="1" applyBorder="1"/>
    <xf numFmtId="0" fontId="2" fillId="0" borderId="13" xfId="0" applyFont="1" applyBorder="1"/>
    <xf numFmtId="0" fontId="2" fillId="0" borderId="30" xfId="0" applyFont="1" applyBorder="1"/>
    <xf numFmtId="0" fontId="2" fillId="0" borderId="31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3" fillId="3" borderId="17" xfId="0" applyFont="1" applyFill="1" applyBorder="1" applyAlignment="1">
      <alignment horizontal="center"/>
    </xf>
    <xf numFmtId="0" fontId="3" fillId="3" borderId="86" xfId="0" applyFont="1" applyFill="1" applyBorder="1" applyAlignment="1">
      <alignment horizontal="center"/>
    </xf>
    <xf numFmtId="0" fontId="2" fillId="0" borderId="88" xfId="0" applyFont="1" applyBorder="1"/>
    <xf numFmtId="0" fontId="6" fillId="0" borderId="99" xfId="0" applyFont="1" applyBorder="1" applyAlignment="1">
      <alignment horizontal="center" vertical="center" wrapText="1"/>
    </xf>
    <xf numFmtId="0" fontId="2" fillId="0" borderId="109" xfId="0" applyFont="1" applyBorder="1"/>
    <xf numFmtId="0" fontId="2" fillId="0" borderId="116" xfId="0" applyFont="1" applyBorder="1"/>
    <xf numFmtId="0" fontId="6" fillId="0" borderId="100" xfId="0" applyFont="1" applyBorder="1" applyAlignment="1">
      <alignment horizontal="center" vertical="center" wrapText="1"/>
    </xf>
    <xf numFmtId="0" fontId="2" fillId="0" borderId="101" xfId="0" applyFont="1" applyBorder="1"/>
    <xf numFmtId="0" fontId="2" fillId="0" borderId="110" xfId="0" applyFont="1" applyBorder="1"/>
    <xf numFmtId="0" fontId="2" fillId="0" borderId="111" xfId="0" applyFont="1" applyBorder="1"/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2" fillId="0" borderId="102" xfId="0" applyFont="1" applyBorder="1"/>
    <xf numFmtId="0" fontId="2" fillId="0" borderId="112" xfId="0" applyFont="1" applyBorder="1"/>
    <xf numFmtId="0" fontId="6" fillId="0" borderId="0" xfId="0" applyFont="1" applyAlignment="1">
      <alignment horizontal="center"/>
    </xf>
    <xf numFmtId="0" fontId="0" fillId="0" borderId="0" xfId="0"/>
    <xf numFmtId="43" fontId="6" fillId="0" borderId="0" xfId="0" applyNumberFormat="1" applyFont="1" applyAlignment="1">
      <alignment horizontal="center"/>
    </xf>
    <xf numFmtId="0" fontId="2" fillId="0" borderId="125" xfId="0" applyFont="1" applyBorder="1"/>
    <xf numFmtId="0" fontId="7" fillId="4" borderId="106" xfId="0" applyFont="1" applyFill="1" applyBorder="1" applyAlignment="1">
      <alignment horizontal="center"/>
    </xf>
    <xf numFmtId="0" fontId="2" fillId="0" borderId="107" xfId="0" applyFont="1" applyBorder="1"/>
    <xf numFmtId="0" fontId="6" fillId="0" borderId="103" xfId="0" applyFont="1" applyBorder="1" applyAlignment="1">
      <alignment horizontal="center"/>
    </xf>
    <xf numFmtId="0" fontId="2" fillId="0" borderId="104" xfId="0" applyFont="1" applyBorder="1"/>
    <xf numFmtId="0" fontId="2" fillId="0" borderId="105" xfId="0" applyFont="1" applyBorder="1"/>
    <xf numFmtId="43" fontId="6" fillId="0" borderId="127" xfId="0" applyNumberFormat="1" applyFont="1" applyBorder="1" applyAlignment="1">
      <alignment horizontal="center"/>
    </xf>
    <xf numFmtId="0" fontId="2" fillId="0" borderId="127" xfId="0" applyFont="1" applyBorder="1"/>
    <xf numFmtId="0" fontId="2" fillId="0" borderId="128" xfId="0" applyFont="1" applyBorder="1"/>
    <xf numFmtId="0" fontId="6" fillId="0" borderId="9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00"/>
  <sheetViews>
    <sheetView tabSelected="1" topLeftCell="H4" zoomScale="70" zoomScaleNormal="70" workbookViewId="0">
      <selection activeCell="O10" sqref="O10"/>
    </sheetView>
  </sheetViews>
  <sheetFormatPr defaultColWidth="11.1640625" defaultRowHeight="15" customHeight="1"/>
  <cols>
    <col min="1" max="1" width="27.5" customWidth="1"/>
    <col min="2" max="2" width="29.33203125" customWidth="1"/>
    <col min="3" max="3" width="13.33203125" customWidth="1"/>
    <col min="4" max="4" width="31.5" customWidth="1"/>
    <col min="5" max="5" width="17.33203125" customWidth="1"/>
    <col min="6" max="6" width="23.1640625" customWidth="1"/>
    <col min="7" max="7" width="19.33203125" customWidth="1"/>
    <col min="8" max="8" width="14.33203125" customWidth="1"/>
    <col min="9" max="9" width="34" customWidth="1"/>
    <col min="10" max="10" width="15" customWidth="1"/>
    <col min="11" max="11" width="27.33203125" customWidth="1"/>
    <col min="12" max="12" width="26.1640625" customWidth="1"/>
    <col min="13" max="13" width="18" customWidth="1"/>
    <col min="14" max="14" width="12.33203125" customWidth="1"/>
    <col min="15" max="15" width="15.33203125" customWidth="1"/>
    <col min="16" max="16" width="19.83203125" customWidth="1"/>
    <col min="17" max="17" width="22" customWidth="1"/>
    <col min="18" max="18" width="8.33203125" customWidth="1"/>
    <col min="19" max="19" width="14.6640625" hidden="1" customWidth="1"/>
    <col min="20" max="22" width="8.83203125" hidden="1" customWidth="1"/>
    <col min="23" max="24" width="8.5" hidden="1" customWidth="1"/>
    <col min="25" max="25" width="8.33203125" customWidth="1"/>
    <col min="26" max="26" width="17.33203125" customWidth="1"/>
    <col min="27" max="27" width="13.83203125" customWidth="1"/>
    <col min="28" max="28" width="12.83203125" customWidth="1"/>
    <col min="29" max="29" width="8.83203125" customWidth="1"/>
    <col min="30" max="32" width="8.5" customWidth="1"/>
    <col min="33" max="33" width="16.6640625" customWidth="1"/>
    <col min="34" max="38" width="8.33203125" customWidth="1"/>
    <col min="39" max="39" width="13" hidden="1" customWidth="1"/>
    <col min="40" max="41" width="8.33203125" hidden="1" customWidth="1"/>
    <col min="42" max="46" width="8.33203125" customWidth="1"/>
  </cols>
  <sheetData>
    <row r="1" spans="1:46" ht="63.7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6"/>
      <c r="R1" s="1"/>
      <c r="S1" s="2"/>
      <c r="T1" s="2"/>
      <c r="U1" s="2"/>
      <c r="V1" s="2"/>
      <c r="W1" s="2"/>
      <c r="X1" s="2"/>
      <c r="Y1" s="1"/>
      <c r="Z1" s="1"/>
      <c r="AA1" s="1"/>
      <c r="AB1" s="3"/>
      <c r="AC1" s="3"/>
      <c r="AD1" s="3"/>
      <c r="AE1" s="3"/>
      <c r="AF1" s="3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4" customHeight="1">
      <c r="A2" s="137" t="s">
        <v>1</v>
      </c>
      <c r="B2" s="140" t="s">
        <v>2</v>
      </c>
      <c r="C2" s="141"/>
      <c r="D2" s="144" t="s">
        <v>3</v>
      </c>
      <c r="E2" s="147" t="s">
        <v>4</v>
      </c>
      <c r="F2" s="150" t="s">
        <v>5</v>
      </c>
      <c r="G2" s="151"/>
      <c r="H2" s="141"/>
      <c r="I2" s="140" t="s">
        <v>6</v>
      </c>
      <c r="J2" s="141"/>
      <c r="K2" s="140" t="s">
        <v>7</v>
      </c>
      <c r="L2" s="164"/>
      <c r="M2" s="140" t="s">
        <v>8</v>
      </c>
      <c r="N2" s="151"/>
      <c r="O2" s="151"/>
      <c r="P2" s="141"/>
      <c r="Q2" s="147" t="s">
        <v>9</v>
      </c>
      <c r="R2" s="2"/>
      <c r="S2" s="167"/>
      <c r="T2" s="168"/>
      <c r="U2" s="168"/>
      <c r="V2" s="168"/>
      <c r="W2" s="168"/>
      <c r="X2" s="169"/>
      <c r="Y2" s="4"/>
      <c r="Z2" s="2"/>
      <c r="AA2" s="170" t="s">
        <v>10</v>
      </c>
      <c r="AB2" s="171"/>
      <c r="AC2" s="171"/>
      <c r="AD2" s="171"/>
      <c r="AE2" s="171"/>
      <c r="AF2" s="171"/>
      <c r="AG2" s="172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24" customHeight="1">
      <c r="A3" s="138"/>
      <c r="B3" s="142"/>
      <c r="C3" s="143"/>
      <c r="D3" s="145"/>
      <c r="E3" s="148"/>
      <c r="F3" s="152"/>
      <c r="G3" s="153"/>
      <c r="H3" s="154"/>
      <c r="I3" s="155"/>
      <c r="J3" s="156"/>
      <c r="K3" s="155"/>
      <c r="L3" s="165"/>
      <c r="M3" s="155"/>
      <c r="N3" s="166"/>
      <c r="O3" s="166"/>
      <c r="P3" s="156"/>
      <c r="Q3" s="148"/>
      <c r="R3" s="2"/>
      <c r="S3" s="152"/>
      <c r="T3" s="153"/>
      <c r="U3" s="153"/>
      <c r="V3" s="153"/>
      <c r="W3" s="153"/>
      <c r="X3" s="154"/>
      <c r="Y3" s="4"/>
      <c r="Z3" s="2"/>
      <c r="AA3" s="6" t="s">
        <v>11</v>
      </c>
      <c r="AB3" s="7">
        <v>3.5000000000000003E-2</v>
      </c>
      <c r="AC3" s="173"/>
      <c r="AD3" s="171"/>
      <c r="AE3" s="171"/>
      <c r="AF3" s="171"/>
      <c r="AG3" s="172"/>
      <c r="AH3" s="8"/>
      <c r="AI3" s="5"/>
      <c r="AJ3" s="5"/>
      <c r="AK3" s="5"/>
      <c r="AL3" s="5"/>
      <c r="AM3" s="5" t="s">
        <v>12</v>
      </c>
      <c r="AN3" s="5"/>
      <c r="AO3" s="5" t="s">
        <v>13</v>
      </c>
      <c r="AP3" s="5"/>
      <c r="AQ3" s="5"/>
      <c r="AR3" s="5"/>
      <c r="AS3" s="5"/>
      <c r="AT3" s="5"/>
    </row>
    <row r="4" spans="1:46" ht="79" customHeight="1">
      <c r="A4" s="139"/>
      <c r="B4" s="9" t="s">
        <v>14</v>
      </c>
      <c r="C4" s="10" t="s">
        <v>15</v>
      </c>
      <c r="D4" s="146"/>
      <c r="E4" s="149"/>
      <c r="F4" s="11" t="s">
        <v>14</v>
      </c>
      <c r="G4" s="12" t="s">
        <v>16</v>
      </c>
      <c r="H4" s="12" t="s">
        <v>17</v>
      </c>
      <c r="I4" s="13" t="s">
        <v>14</v>
      </c>
      <c r="J4" s="10" t="s">
        <v>18</v>
      </c>
      <c r="K4" s="14" t="s">
        <v>14</v>
      </c>
      <c r="L4" s="15" t="s">
        <v>15</v>
      </c>
      <c r="M4" s="16" t="s">
        <v>19</v>
      </c>
      <c r="N4" s="17" t="s">
        <v>20</v>
      </c>
      <c r="O4" s="16" t="s">
        <v>21</v>
      </c>
      <c r="P4" s="18" t="s">
        <v>22</v>
      </c>
      <c r="Q4" s="157"/>
      <c r="R4" s="2"/>
      <c r="S4" s="5"/>
      <c r="T4" s="5"/>
      <c r="U4" s="5"/>
      <c r="V4" s="5"/>
      <c r="W4" s="5"/>
      <c r="X4" s="5"/>
      <c r="Y4" s="5"/>
      <c r="Z4" s="2"/>
      <c r="AA4" s="19" t="s">
        <v>23</v>
      </c>
      <c r="AB4" s="19" t="s">
        <v>24</v>
      </c>
      <c r="AC4" s="19" t="s">
        <v>25</v>
      </c>
      <c r="AD4" s="19" t="s">
        <v>26</v>
      </c>
      <c r="AE4" s="19" t="s">
        <v>27</v>
      </c>
      <c r="AF4" s="19" t="s">
        <v>28</v>
      </c>
      <c r="AG4" s="20" t="s">
        <v>29</v>
      </c>
      <c r="AH4" s="21"/>
      <c r="AI4" s="5"/>
      <c r="AJ4" s="5"/>
      <c r="AK4" s="5"/>
      <c r="AL4" s="5"/>
      <c r="AM4" s="22" t="s">
        <v>30</v>
      </c>
      <c r="AN4" s="5"/>
      <c r="AO4" s="5">
        <v>1</v>
      </c>
      <c r="AP4" s="5"/>
      <c r="AQ4" s="5"/>
      <c r="AR4" s="5"/>
      <c r="AS4" s="5"/>
      <c r="AT4" s="5"/>
    </row>
    <row r="5" spans="1:46" ht="60" customHeight="1">
      <c r="A5" s="23"/>
      <c r="B5" s="24"/>
      <c r="C5" s="25"/>
      <c r="D5" s="26"/>
      <c r="E5" s="27"/>
      <c r="F5" s="28"/>
      <c r="G5" s="27"/>
      <c r="H5" s="29"/>
      <c r="I5" s="30"/>
      <c r="J5" s="31"/>
      <c r="K5" s="32"/>
      <c r="L5" s="25"/>
      <c r="M5" s="33"/>
      <c r="N5" s="34"/>
      <c r="O5" s="35"/>
      <c r="P5" s="35"/>
      <c r="Q5" s="36">
        <f>(J5*L5)*(1-M5)*(1-N5)*(1-O5)</f>
        <v>0</v>
      </c>
      <c r="R5" s="8"/>
      <c r="S5" s="37"/>
      <c r="T5" s="37"/>
      <c r="U5" s="37"/>
      <c r="V5" s="37"/>
      <c r="W5" s="37"/>
      <c r="X5" s="37"/>
      <c r="Y5" s="5"/>
      <c r="Z5" s="38"/>
      <c r="AA5" s="39">
        <f>'.'!AA5</f>
        <v>0</v>
      </c>
      <c r="AB5" s="40">
        <f>'.'!AB5</f>
        <v>0</v>
      </c>
      <c r="AC5" s="39">
        <f>'.'!AC5</f>
        <v>0</v>
      </c>
      <c r="AD5" s="40">
        <f>'.'!AD5</f>
        <v>0</v>
      </c>
      <c r="AE5" s="41">
        <f>'.'!AE5</f>
        <v>0</v>
      </c>
      <c r="AF5" s="40">
        <f>'.'!AF5</f>
        <v>0</v>
      </c>
      <c r="AG5" s="42">
        <f>'.'!AG5</f>
        <v>0</v>
      </c>
      <c r="AH5" s="5"/>
      <c r="AI5" s="5"/>
      <c r="AJ5" s="5"/>
      <c r="AK5" s="5"/>
      <c r="AL5" s="5"/>
      <c r="AM5" s="22" t="s">
        <v>31</v>
      </c>
      <c r="AN5" s="5"/>
      <c r="AO5" s="5">
        <v>2</v>
      </c>
      <c r="AP5" s="5"/>
      <c r="AQ5" s="5"/>
      <c r="AR5" s="5"/>
      <c r="AS5" s="5"/>
      <c r="AT5" s="5"/>
    </row>
    <row r="6" spans="1:46" ht="55.5" customHeight="1">
      <c r="A6" s="43"/>
      <c r="B6" s="24"/>
      <c r="C6" s="25"/>
      <c r="D6" s="44"/>
      <c r="E6" s="27"/>
      <c r="F6" s="45"/>
      <c r="G6" s="46"/>
      <c r="H6" s="29"/>
      <c r="I6" s="30"/>
      <c r="J6" s="31"/>
      <c r="K6" s="47"/>
      <c r="L6" s="25"/>
      <c r="M6" s="48"/>
      <c r="N6" s="34"/>
      <c r="O6" s="49"/>
      <c r="P6" s="50"/>
      <c r="Q6" s="40">
        <f t="shared" ref="Q6:Q14" si="0">(J6*L6)*(1-M6)*(1-N6)*(1-O6)</f>
        <v>0</v>
      </c>
      <c r="R6" s="8"/>
      <c r="S6" s="37"/>
      <c r="T6" s="37"/>
      <c r="U6" s="37"/>
      <c r="V6" s="37"/>
      <c r="W6" s="37"/>
      <c r="X6" s="37"/>
      <c r="Y6" s="5"/>
      <c r="Z6" s="38"/>
      <c r="AA6" s="51">
        <f>'.'!AA6</f>
        <v>0</v>
      </c>
      <c r="AB6" s="40">
        <f>'.'!AB6</f>
        <v>0</v>
      </c>
      <c r="AC6" s="51">
        <f>'.'!AC6</f>
        <v>0</v>
      </c>
      <c r="AD6" s="40">
        <f>'.'!AD6</f>
        <v>0</v>
      </c>
      <c r="AE6" s="41">
        <f>'.'!AE6</f>
        <v>0</v>
      </c>
      <c r="AF6" s="40">
        <f>'.'!AF6</f>
        <v>0</v>
      </c>
      <c r="AG6" s="42">
        <f>'.'!AG6</f>
        <v>0</v>
      </c>
      <c r="AH6" s="5"/>
      <c r="AI6" s="5"/>
      <c r="AJ6" s="5"/>
      <c r="AK6" s="5"/>
      <c r="AL6" s="5"/>
      <c r="AM6" s="5"/>
      <c r="AN6" s="5"/>
      <c r="AO6" s="5">
        <v>3</v>
      </c>
      <c r="AP6" s="5"/>
      <c r="AQ6" s="5"/>
      <c r="AR6" s="5"/>
      <c r="AS6" s="5"/>
      <c r="AT6" s="5"/>
    </row>
    <row r="7" spans="1:46" ht="54.75" customHeight="1" thickBot="1">
      <c r="A7" s="65" t="s">
        <v>40</v>
      </c>
      <c r="B7" s="66" t="s">
        <v>41</v>
      </c>
      <c r="C7" s="25">
        <v>60000</v>
      </c>
      <c r="D7" s="130" t="s">
        <v>42</v>
      </c>
      <c r="E7" s="131" t="s">
        <v>93</v>
      </c>
      <c r="F7" s="69" t="s">
        <v>43</v>
      </c>
      <c r="G7" s="68" t="s">
        <v>31</v>
      </c>
      <c r="H7" s="57">
        <v>1</v>
      </c>
      <c r="I7" s="133"/>
      <c r="J7" s="31"/>
      <c r="K7" s="133"/>
      <c r="L7" s="25"/>
      <c r="M7" s="33"/>
      <c r="N7" s="70"/>
      <c r="O7" s="49"/>
      <c r="P7" s="49"/>
      <c r="Q7" s="40"/>
      <c r="R7" s="5"/>
      <c r="S7" s="37"/>
      <c r="T7" s="37"/>
      <c r="U7" s="37"/>
      <c r="V7" s="37"/>
      <c r="W7" s="37"/>
      <c r="X7" s="37"/>
      <c r="Y7" s="5"/>
      <c r="Z7" s="38"/>
      <c r="AA7" s="51">
        <f>'.'!AA7</f>
        <v>0</v>
      </c>
      <c r="AB7" s="40">
        <f>'.'!AB7</f>
        <v>0</v>
      </c>
      <c r="AC7" s="51">
        <f>'.'!AC7</f>
        <v>0</v>
      </c>
      <c r="AD7" s="40">
        <f>'.'!AD7</f>
        <v>0</v>
      </c>
      <c r="AE7" s="41">
        <f>'.'!AE7</f>
        <v>0</v>
      </c>
      <c r="AF7" s="40">
        <f>'.'!AF7</f>
        <v>0</v>
      </c>
      <c r="AG7" s="42">
        <f>'.'!AG7</f>
        <v>0</v>
      </c>
      <c r="AH7" s="5"/>
      <c r="AI7" s="5"/>
      <c r="AJ7" s="5"/>
      <c r="AK7" s="5"/>
      <c r="AL7" s="5"/>
      <c r="AM7" s="5"/>
      <c r="AN7" s="5"/>
      <c r="AO7" s="5">
        <v>4</v>
      </c>
      <c r="AP7" s="5"/>
      <c r="AQ7" s="5"/>
      <c r="AR7" s="5"/>
      <c r="AS7" s="5"/>
      <c r="AT7" s="5"/>
    </row>
    <row r="8" spans="1:46" ht="36" customHeight="1" thickBot="1">
      <c r="A8" s="53" t="s">
        <v>32</v>
      </c>
      <c r="B8" s="54" t="s">
        <v>33</v>
      </c>
      <c r="C8" s="25">
        <v>80000</v>
      </c>
      <c r="D8" s="26" t="s">
        <v>34</v>
      </c>
      <c r="E8" s="55" t="s">
        <v>35</v>
      </c>
      <c r="F8" s="52" t="s">
        <v>36</v>
      </c>
      <c r="G8" s="56" t="s">
        <v>30</v>
      </c>
      <c r="H8" s="57">
        <v>1</v>
      </c>
      <c r="I8" s="132" t="s">
        <v>94</v>
      </c>
      <c r="J8" s="31">
        <v>80</v>
      </c>
      <c r="K8" s="132" t="s">
        <v>98</v>
      </c>
      <c r="L8" s="25">
        <v>80000</v>
      </c>
      <c r="M8" s="59">
        <v>0.4</v>
      </c>
      <c r="N8" s="60">
        <v>0.5</v>
      </c>
      <c r="O8" s="61">
        <v>0.5</v>
      </c>
      <c r="P8" s="61">
        <v>0.25</v>
      </c>
      <c r="Q8" s="40">
        <f>(J8*L8)*(1-M8)*(1-N8)*(1-O8)</f>
        <v>960000</v>
      </c>
      <c r="R8" s="5"/>
      <c r="S8" s="37"/>
      <c r="T8" s="37"/>
      <c r="U8" s="37"/>
      <c r="V8" s="37"/>
      <c r="W8" s="37"/>
      <c r="X8" s="37"/>
      <c r="Y8" s="5"/>
      <c r="Z8" s="38"/>
      <c r="AA8" s="51">
        <f>'.'!AA8</f>
        <v>960000</v>
      </c>
      <c r="AB8" s="40">
        <f>'.'!AB8</f>
        <v>0</v>
      </c>
      <c r="AC8" s="51">
        <f>'.'!AC8</f>
        <v>0</v>
      </c>
      <c r="AD8" s="40">
        <f>'.'!AD8</f>
        <v>0</v>
      </c>
      <c r="AE8" s="41">
        <f>'.'!AE8</f>
        <v>0</v>
      </c>
      <c r="AF8" s="40">
        <f>'.'!AF8</f>
        <v>0</v>
      </c>
      <c r="AG8" s="42">
        <f>'.'!AG8</f>
        <v>960000</v>
      </c>
      <c r="AH8" s="5"/>
      <c r="AI8" s="5"/>
      <c r="AJ8" s="5"/>
      <c r="AK8" s="5"/>
      <c r="AL8" s="5"/>
      <c r="AM8" s="5"/>
      <c r="AN8" s="5"/>
      <c r="AO8" s="5">
        <v>5</v>
      </c>
      <c r="AP8" s="5"/>
      <c r="AQ8" s="5"/>
      <c r="AR8" s="5"/>
      <c r="AS8" s="5"/>
      <c r="AT8" s="5"/>
    </row>
    <row r="9" spans="1:46" ht="189" customHeight="1" thickBot="1">
      <c r="A9" s="23" t="s">
        <v>37</v>
      </c>
      <c r="B9" s="62" t="s">
        <v>38</v>
      </c>
      <c r="C9" s="25">
        <v>0</v>
      </c>
      <c r="D9" s="129" t="s">
        <v>91</v>
      </c>
      <c r="E9" s="55" t="s">
        <v>92</v>
      </c>
      <c r="F9" s="52" t="s">
        <v>39</v>
      </c>
      <c r="G9" s="55" t="s">
        <v>30</v>
      </c>
      <c r="H9" s="63">
        <v>1</v>
      </c>
      <c r="I9" s="133" t="s">
        <v>95</v>
      </c>
      <c r="J9" s="31">
        <v>100</v>
      </c>
      <c r="K9" s="133" t="s">
        <v>99</v>
      </c>
      <c r="L9" s="25">
        <v>40000</v>
      </c>
      <c r="M9" s="33">
        <v>0.7</v>
      </c>
      <c r="N9" s="34">
        <v>0.3</v>
      </c>
      <c r="O9" s="35">
        <v>0.2</v>
      </c>
      <c r="P9" s="35">
        <v>0.25</v>
      </c>
      <c r="Q9" s="64">
        <f t="shared" si="0"/>
        <v>672000.00000000012</v>
      </c>
      <c r="R9" s="5"/>
      <c r="S9" s="37"/>
      <c r="T9" s="37"/>
      <c r="U9" s="37"/>
      <c r="V9" s="37"/>
      <c r="W9" s="37"/>
      <c r="X9" s="37"/>
      <c r="Y9" s="5"/>
      <c r="Z9" s="38"/>
      <c r="AA9" s="51" t="s">
        <v>102</v>
      </c>
      <c r="AB9" s="40">
        <f>'.'!AB9</f>
        <v>0</v>
      </c>
      <c r="AC9" s="51">
        <f>'.'!AC9</f>
        <v>0</v>
      </c>
      <c r="AD9" s="40">
        <f>'.'!AD9</f>
        <v>0</v>
      </c>
      <c r="AE9" s="41">
        <f>'.'!AE9</f>
        <v>0</v>
      </c>
      <c r="AF9" s="40">
        <f>'.'!AF9</f>
        <v>0</v>
      </c>
      <c r="AG9" s="42">
        <f>'.'!AG9</f>
        <v>672000.00000000012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ht="131" customHeight="1" thickBot="1">
      <c r="A10" s="65" t="s">
        <v>40</v>
      </c>
      <c r="B10" s="66" t="s">
        <v>41</v>
      </c>
      <c r="C10" s="25">
        <v>60000</v>
      </c>
      <c r="D10" s="130" t="s">
        <v>42</v>
      </c>
      <c r="E10" s="131" t="s">
        <v>93</v>
      </c>
      <c r="F10" s="69" t="s">
        <v>43</v>
      </c>
      <c r="G10" s="68" t="s">
        <v>31</v>
      </c>
      <c r="H10" s="57">
        <v>1</v>
      </c>
      <c r="I10" s="133" t="s">
        <v>96</v>
      </c>
      <c r="J10" s="31">
        <v>50</v>
      </c>
      <c r="K10" s="133" t="s">
        <v>100</v>
      </c>
      <c r="L10" s="25">
        <v>45000</v>
      </c>
      <c r="M10" s="48">
        <v>0.7</v>
      </c>
      <c r="N10" s="70">
        <v>0.5</v>
      </c>
      <c r="O10" s="49">
        <v>0.5</v>
      </c>
      <c r="P10" s="49">
        <v>0.25</v>
      </c>
      <c r="Q10" s="71">
        <f>(J10*L10)*(1-M10)*(1-N10)*(1-O10)</f>
        <v>168750.00000000003</v>
      </c>
      <c r="R10" s="5"/>
      <c r="S10" s="37"/>
      <c r="T10" s="37"/>
      <c r="U10" s="37"/>
      <c r="V10" s="37"/>
      <c r="W10" s="37"/>
      <c r="X10" s="37"/>
      <c r="Y10" s="5"/>
      <c r="Z10" s="38"/>
      <c r="AA10" s="37">
        <f>'.'!AA10</f>
        <v>0</v>
      </c>
      <c r="AB10" s="64">
        <f>'.'!AB10</f>
        <v>163043.4782608696</v>
      </c>
      <c r="AC10" s="37">
        <f>'.'!AC10</f>
        <v>0</v>
      </c>
      <c r="AD10" s="64">
        <f>'.'!AD10</f>
        <v>0</v>
      </c>
      <c r="AE10" s="72">
        <f>'.'!AE10</f>
        <v>0</v>
      </c>
      <c r="AF10" s="64">
        <f>'.'!AF10</f>
        <v>0</v>
      </c>
      <c r="AG10" s="73">
        <f>'.'!AG10</f>
        <v>163043.4782608696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39" customHeight="1" thickBot="1">
      <c r="A11" s="74" t="s">
        <v>44</v>
      </c>
      <c r="B11" s="62" t="s">
        <v>45</v>
      </c>
      <c r="C11" s="25">
        <v>12600</v>
      </c>
      <c r="D11" s="75"/>
      <c r="E11" s="68"/>
      <c r="F11" s="69"/>
      <c r="G11" s="68" t="s">
        <v>30</v>
      </c>
      <c r="H11" s="57">
        <v>1</v>
      </c>
      <c r="I11" s="133" t="s">
        <v>97</v>
      </c>
      <c r="J11" s="31">
        <v>15</v>
      </c>
      <c r="K11" s="133" t="s">
        <v>101</v>
      </c>
      <c r="L11" s="25">
        <v>5000</v>
      </c>
      <c r="M11" s="33">
        <v>0.5</v>
      </c>
      <c r="N11" s="70">
        <v>0.5</v>
      </c>
      <c r="O11" s="49">
        <v>0.4</v>
      </c>
      <c r="P11" s="49">
        <v>0.2</v>
      </c>
      <c r="Q11" s="40">
        <f>(J11*L11)*(1-M11)*(1-N11)*(1-O11)</f>
        <v>11250</v>
      </c>
      <c r="R11" s="5"/>
      <c r="S11" s="37"/>
      <c r="T11" s="37"/>
      <c r="U11" s="37"/>
      <c r="V11" s="37"/>
      <c r="W11" s="37"/>
      <c r="X11" s="37"/>
      <c r="Y11" s="5"/>
      <c r="Z11" s="38"/>
      <c r="AA11" s="37">
        <f>'.'!AA11</f>
        <v>11250</v>
      </c>
      <c r="AB11" s="64">
        <f>'.'!AB11</f>
        <v>0</v>
      </c>
      <c r="AC11" s="37">
        <f>'.'!AC11</f>
        <v>0</v>
      </c>
      <c r="AD11" s="64">
        <f>'.'!AD11</f>
        <v>0</v>
      </c>
      <c r="AE11" s="72">
        <f>'.'!AE11</f>
        <v>0</v>
      </c>
      <c r="AF11" s="64">
        <f>'.'!AF11</f>
        <v>0</v>
      </c>
      <c r="AG11" s="73">
        <f>'.'!AG11</f>
        <v>11250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ht="24" customHeight="1">
      <c r="A12" s="74" t="s">
        <v>46</v>
      </c>
      <c r="B12" s="62" t="s">
        <v>47</v>
      </c>
      <c r="C12" s="25">
        <v>17500</v>
      </c>
      <c r="D12" s="67"/>
      <c r="E12" s="68"/>
      <c r="F12" s="69"/>
      <c r="G12" s="68"/>
      <c r="H12" s="57"/>
      <c r="I12" s="58"/>
      <c r="J12" s="31"/>
      <c r="K12" s="76"/>
      <c r="L12" s="25"/>
      <c r="M12" s="59"/>
      <c r="N12" s="60"/>
      <c r="O12" s="61"/>
      <c r="P12" s="61"/>
      <c r="Q12" s="77">
        <f t="shared" si="0"/>
        <v>0</v>
      </c>
      <c r="R12" s="5"/>
      <c r="S12" s="37"/>
      <c r="T12" s="37"/>
      <c r="U12" s="37"/>
      <c r="V12" s="37"/>
      <c r="W12" s="37"/>
      <c r="X12" s="37"/>
      <c r="Y12" s="5"/>
      <c r="Z12" s="38"/>
      <c r="AA12" s="37">
        <f>'.'!AA12</f>
        <v>0</v>
      </c>
      <c r="AB12" s="64">
        <f>'.'!AB12</f>
        <v>0</v>
      </c>
      <c r="AC12" s="37">
        <f>'.'!AC12</f>
        <v>0</v>
      </c>
      <c r="AD12" s="64">
        <f>'.'!AD12</f>
        <v>0</v>
      </c>
      <c r="AE12" s="72">
        <f>'.'!AE12</f>
        <v>0</v>
      </c>
      <c r="AF12" s="64">
        <f>'.'!AF12</f>
        <v>0</v>
      </c>
      <c r="AG12" s="73">
        <f>'.'!AG12</f>
        <v>0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24" customHeight="1">
      <c r="A13" s="78" t="s">
        <v>48</v>
      </c>
      <c r="B13" s="79" t="s">
        <v>49</v>
      </c>
      <c r="C13" s="25">
        <v>14000</v>
      </c>
      <c r="D13" s="67"/>
      <c r="E13" s="68"/>
      <c r="F13" s="69"/>
      <c r="G13" s="68"/>
      <c r="H13" s="57"/>
      <c r="I13" s="58"/>
      <c r="J13" s="31"/>
      <c r="K13" s="76"/>
      <c r="L13" s="25"/>
      <c r="M13" s="48">
        <v>0</v>
      </c>
      <c r="N13" s="70">
        <v>0</v>
      </c>
      <c r="O13" s="49">
        <v>0</v>
      </c>
      <c r="P13" s="50">
        <v>0</v>
      </c>
      <c r="Q13" s="40">
        <f t="shared" si="0"/>
        <v>0</v>
      </c>
      <c r="R13" s="5"/>
      <c r="S13" s="37"/>
      <c r="T13" s="37"/>
      <c r="U13" s="37"/>
      <c r="V13" s="37"/>
      <c r="W13" s="37"/>
      <c r="X13" s="37"/>
      <c r="Y13" s="5"/>
      <c r="Z13" s="38"/>
      <c r="AA13" s="51">
        <f>'.'!AA13</f>
        <v>0</v>
      </c>
      <c r="AB13" s="40">
        <f>'.'!AB13</f>
        <v>0</v>
      </c>
      <c r="AC13" s="51">
        <f>'.'!AC13</f>
        <v>0</v>
      </c>
      <c r="AD13" s="40">
        <f>'.'!AD13</f>
        <v>0</v>
      </c>
      <c r="AE13" s="41">
        <f>'.'!AE13</f>
        <v>0</v>
      </c>
      <c r="AF13" s="40">
        <f>'.'!AF13</f>
        <v>0</v>
      </c>
      <c r="AG13" s="42">
        <f>'.'!AG13</f>
        <v>0</v>
      </c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24" customHeight="1">
      <c r="A14" s="80" t="s">
        <v>50</v>
      </c>
      <c r="B14" s="62" t="s">
        <v>51</v>
      </c>
      <c r="C14" s="25">
        <v>18260</v>
      </c>
      <c r="D14" s="67"/>
      <c r="E14" s="68"/>
      <c r="F14" s="69"/>
      <c r="G14" s="68"/>
      <c r="H14" s="57"/>
      <c r="I14" s="58"/>
      <c r="J14" s="31"/>
      <c r="K14" s="76"/>
      <c r="L14" s="25"/>
      <c r="M14" s="33">
        <v>0</v>
      </c>
      <c r="N14" s="34">
        <v>0</v>
      </c>
      <c r="O14" s="35">
        <v>0</v>
      </c>
      <c r="P14" s="35">
        <v>0</v>
      </c>
      <c r="Q14" s="40">
        <f t="shared" si="0"/>
        <v>0</v>
      </c>
      <c r="R14" s="5"/>
      <c r="S14" s="37"/>
      <c r="T14" s="37"/>
      <c r="U14" s="37"/>
      <c r="V14" s="37"/>
      <c r="W14" s="37"/>
      <c r="X14" s="37"/>
      <c r="Y14" s="5"/>
      <c r="Z14" s="38"/>
      <c r="AA14" s="51">
        <f>'.'!AA14</f>
        <v>0</v>
      </c>
      <c r="AB14" s="40">
        <f>'.'!AB14</f>
        <v>0</v>
      </c>
      <c r="AC14" s="51">
        <f>'.'!AC14</f>
        <v>0</v>
      </c>
      <c r="AD14" s="40">
        <f>'.'!AD14</f>
        <v>0</v>
      </c>
      <c r="AE14" s="41">
        <f>'.'!AE14</f>
        <v>0</v>
      </c>
      <c r="AF14" s="40">
        <f>'.'!AF14</f>
        <v>0</v>
      </c>
      <c r="AG14" s="81">
        <f>'.'!AG14</f>
        <v>0</v>
      </c>
      <c r="AH14" s="8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24" customHeight="1">
      <c r="A15" s="5"/>
      <c r="B15" s="82"/>
      <c r="C15" s="83"/>
      <c r="D15" s="5"/>
      <c r="E15" s="5"/>
      <c r="F15" s="5"/>
      <c r="G15" s="5"/>
      <c r="H15" s="5"/>
      <c r="I15" s="5"/>
      <c r="J15" s="84"/>
      <c r="K15" s="5"/>
      <c r="L15" s="85"/>
      <c r="M15" s="86"/>
      <c r="N15" s="86"/>
      <c r="O15" s="86"/>
      <c r="P15" s="86"/>
      <c r="Q15" s="8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24" customHeight="1">
      <c r="A16" s="88"/>
      <c r="B16" s="89" t="s">
        <v>52</v>
      </c>
      <c r="C16" s="90">
        <f>SUM(C5:C14)</f>
        <v>262360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74"/>
      <c r="T16" s="159"/>
      <c r="U16" s="159"/>
      <c r="V16" s="159"/>
      <c r="W16" s="159"/>
      <c r="X16" s="175"/>
      <c r="Y16" s="5"/>
      <c r="Z16" s="5"/>
      <c r="AA16" s="91"/>
      <c r="AB16" s="91"/>
      <c r="AC16" s="91"/>
      <c r="AD16" s="91"/>
      <c r="AE16" s="91"/>
      <c r="AF16" s="91"/>
      <c r="AG16" s="91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24" customHeight="1">
      <c r="A17" s="5"/>
      <c r="B17" s="5"/>
      <c r="C17" s="5"/>
      <c r="D17" s="5"/>
      <c r="E17" s="9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37"/>
      <c r="T17" s="37"/>
      <c r="U17" s="37"/>
      <c r="V17" s="37"/>
      <c r="W17" s="37"/>
      <c r="X17" s="37"/>
      <c r="Y17" s="93"/>
      <c r="Z17" s="94" t="s">
        <v>53</v>
      </c>
      <c r="AA17" s="95">
        <f>'.'!AA17</f>
        <v>1643250</v>
      </c>
      <c r="AB17" s="96">
        <f>'.'!AB17</f>
        <v>163043.4782608696</v>
      </c>
      <c r="AC17" s="96">
        <f>'.'!AC17</f>
        <v>0</v>
      </c>
      <c r="AD17" s="96">
        <f>'.'!AD17</f>
        <v>0</v>
      </c>
      <c r="AE17" s="96">
        <f>'.'!AE17</f>
        <v>0</v>
      </c>
      <c r="AF17" s="96">
        <f>'.'!AF17</f>
        <v>0</v>
      </c>
      <c r="AG17" s="97">
        <f>'.'!AG17</f>
        <v>0</v>
      </c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24" customHeight="1">
      <c r="A18" s="5"/>
      <c r="B18" s="5"/>
      <c r="C18" s="5" t="s">
        <v>54</v>
      </c>
      <c r="D18" s="5"/>
      <c r="E18" s="5" t="s">
        <v>55</v>
      </c>
      <c r="F18" s="5" t="s">
        <v>56</v>
      </c>
      <c r="G18" s="5" t="s">
        <v>57</v>
      </c>
      <c r="H18" s="5" t="s">
        <v>58</v>
      </c>
      <c r="I18" s="5" t="s">
        <v>59</v>
      </c>
      <c r="J18" s="5"/>
      <c r="K18" s="5" t="s">
        <v>60</v>
      </c>
      <c r="L18" s="5"/>
      <c r="M18" s="5" t="s">
        <v>61</v>
      </c>
      <c r="N18" s="5" t="s">
        <v>62</v>
      </c>
      <c r="O18" s="5" t="s">
        <v>63</v>
      </c>
      <c r="P18" s="5" t="s">
        <v>64</v>
      </c>
      <c r="Q18" s="5"/>
      <c r="R18" s="5"/>
      <c r="S18" s="37"/>
      <c r="T18" s="37"/>
      <c r="U18" s="37"/>
      <c r="V18" s="37"/>
      <c r="W18" s="37"/>
      <c r="X18" s="37"/>
      <c r="Y18" s="93"/>
      <c r="Z18" s="98" t="s">
        <v>65</v>
      </c>
      <c r="AA18" s="158">
        <f>'.'!AA18</f>
        <v>1806293.4782608696</v>
      </c>
      <c r="AB18" s="159"/>
      <c r="AC18" s="159"/>
      <c r="AD18" s="159"/>
      <c r="AE18" s="159"/>
      <c r="AF18" s="159"/>
      <c r="AG18" s="160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24" customHeight="1">
      <c r="A19" s="5"/>
      <c r="B19" s="5"/>
      <c r="C19" s="5" t="s">
        <v>66</v>
      </c>
      <c r="D19" s="5"/>
      <c r="E19" s="5"/>
      <c r="F19" s="5"/>
      <c r="G19" s="5" t="s">
        <v>67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93"/>
      <c r="Z19" s="98" t="s">
        <v>68</v>
      </c>
      <c r="AA19" s="158">
        <f>'.'!AA19</f>
        <v>1543933.4782608696</v>
      </c>
      <c r="AB19" s="159"/>
      <c r="AC19" s="159"/>
      <c r="AD19" s="159"/>
      <c r="AE19" s="159"/>
      <c r="AF19" s="159"/>
      <c r="AG19" s="160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24" customHeight="1">
      <c r="A20" s="5"/>
      <c r="B20" s="5"/>
      <c r="C20" s="5" t="s">
        <v>69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99" t="s">
        <v>70</v>
      </c>
      <c r="AA20" s="161">
        <f>'.'!AA20</f>
        <v>6.8847899003692241</v>
      </c>
      <c r="AB20" s="162"/>
      <c r="AC20" s="162"/>
      <c r="AD20" s="162"/>
      <c r="AE20" s="162"/>
      <c r="AF20" s="162"/>
      <c r="AG20" s="163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24" customHeight="1">
      <c r="A21" s="5"/>
      <c r="B21" s="5"/>
      <c r="C21" s="5" t="s">
        <v>71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24" customHeight="1">
      <c r="A22" s="5"/>
      <c r="B22" s="5"/>
      <c r="C22" s="5" t="s">
        <v>72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0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24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24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24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ht="24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ht="24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24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24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ht="24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ht="24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ht="24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24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ht="24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24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24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2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ht="24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spans="1:46" ht="24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ht="24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</row>
    <row r="42" spans="1:46" ht="24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</row>
    <row r="43" spans="1:46" ht="24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1:46" ht="24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</row>
    <row r="45" spans="1:46" ht="24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</row>
    <row r="46" spans="1:46" ht="24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1:46" ht="24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</row>
    <row r="48" spans="1:46" ht="24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</row>
    <row r="49" spans="1:46" ht="24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</row>
    <row r="50" spans="1:46" ht="24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</row>
    <row r="51" spans="1:46" ht="24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</row>
    <row r="52" spans="1:46" ht="24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</row>
    <row r="53" spans="1:46" ht="24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</row>
    <row r="54" spans="1:46" ht="24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</row>
    <row r="55" spans="1:46" ht="24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</row>
    <row r="56" spans="1:46" ht="24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</row>
    <row r="57" spans="1:46" ht="24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</row>
    <row r="58" spans="1:46" ht="24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</row>
    <row r="59" spans="1:46" ht="24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</row>
    <row r="60" spans="1:46" ht="24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</row>
    <row r="61" spans="1:46" ht="24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</row>
    <row r="62" spans="1:46" ht="24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</row>
    <row r="63" spans="1:46" ht="24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</row>
    <row r="64" spans="1:46" ht="24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</row>
    <row r="65" spans="1:46" ht="24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</row>
    <row r="66" spans="1:46" ht="24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</row>
    <row r="67" spans="1:46" ht="24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</row>
    <row r="68" spans="1:46" ht="24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</row>
    <row r="69" spans="1:46" ht="24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1:46" ht="24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</row>
    <row r="71" spans="1:46" ht="24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1:46" ht="24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</row>
    <row r="73" spans="1:46" ht="24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1:46" ht="24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</row>
    <row r="75" spans="1:46" ht="24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1:46" ht="24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1:46" ht="24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1:46" ht="24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1:46" ht="24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</row>
    <row r="80" spans="1:46" ht="24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</row>
    <row r="81" spans="1:46" ht="24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</row>
    <row r="82" spans="1:46" ht="24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</row>
    <row r="83" spans="1:46" ht="24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</row>
    <row r="84" spans="1:46" ht="24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1:46" ht="24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</row>
    <row r="86" spans="1:46" ht="24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1:46" ht="24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</row>
    <row r="88" spans="1:46" ht="24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1:46" ht="24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</row>
    <row r="90" spans="1:46" ht="24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1:46" ht="24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</row>
    <row r="92" spans="1:46" ht="24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  <row r="93" spans="1:46" ht="24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</row>
    <row r="94" spans="1:46" ht="24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</row>
    <row r="95" spans="1:46" ht="24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</row>
    <row r="96" spans="1:46" ht="24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</row>
    <row r="97" spans="1:46" ht="24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</row>
    <row r="98" spans="1:46" ht="24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</row>
    <row r="99" spans="1:46" ht="24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</row>
    <row r="100" spans="1:46" ht="24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</row>
    <row r="101" spans="1:46" ht="24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</row>
    <row r="102" spans="1:46" ht="24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</row>
    <row r="103" spans="1:46" ht="24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</row>
    <row r="104" spans="1:46" ht="24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</row>
    <row r="105" spans="1:46" ht="24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</row>
    <row r="106" spans="1:46" ht="24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</row>
    <row r="107" spans="1:46" ht="24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</row>
    <row r="108" spans="1:46" ht="24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</row>
    <row r="109" spans="1:46" ht="24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</row>
    <row r="110" spans="1:46" ht="24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</row>
    <row r="111" spans="1:46" ht="24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</row>
    <row r="112" spans="1:46" ht="24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</row>
    <row r="113" spans="1:46" ht="24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</row>
    <row r="114" spans="1:46" ht="24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</row>
    <row r="115" spans="1:46" ht="24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</row>
    <row r="116" spans="1:46" ht="24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</row>
    <row r="117" spans="1:46" ht="24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</row>
    <row r="118" spans="1:46" ht="24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</row>
    <row r="119" spans="1:46" ht="24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</row>
    <row r="120" spans="1:46" ht="24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</row>
    <row r="121" spans="1:46" ht="24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</row>
    <row r="122" spans="1:46" ht="24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</row>
    <row r="123" spans="1:46" ht="24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</row>
    <row r="124" spans="1:46" ht="24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</row>
    <row r="125" spans="1:46" ht="24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</row>
    <row r="126" spans="1:46" ht="24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</row>
    <row r="127" spans="1:46" ht="24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</row>
    <row r="128" spans="1:46" ht="24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</row>
    <row r="129" spans="1:46" ht="24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</row>
    <row r="130" spans="1:46" ht="24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</row>
    <row r="131" spans="1:46" ht="24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</row>
    <row r="132" spans="1:46" ht="24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</row>
    <row r="133" spans="1:46" ht="24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</row>
    <row r="134" spans="1:46" ht="24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</row>
    <row r="135" spans="1:46" ht="24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</row>
    <row r="136" spans="1:46" ht="24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</row>
    <row r="137" spans="1:46" ht="24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</row>
    <row r="138" spans="1:46" ht="24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</row>
    <row r="139" spans="1:46" ht="24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</row>
    <row r="140" spans="1:46" ht="24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</row>
    <row r="141" spans="1:46" ht="24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</row>
    <row r="142" spans="1:46" ht="24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</row>
    <row r="143" spans="1:46" ht="24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</row>
    <row r="144" spans="1:46" ht="24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</row>
    <row r="145" spans="1:46" ht="24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</row>
    <row r="146" spans="1:46" ht="24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</row>
    <row r="147" spans="1:46" ht="24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</row>
    <row r="148" spans="1:46" ht="24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</row>
    <row r="149" spans="1:46" ht="24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</row>
    <row r="150" spans="1:46" ht="24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</row>
    <row r="151" spans="1:46" ht="24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</row>
    <row r="152" spans="1:46" ht="24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</row>
    <row r="153" spans="1:46" ht="24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</row>
    <row r="154" spans="1:46" ht="24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</row>
    <row r="155" spans="1:46" ht="24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</row>
    <row r="156" spans="1:46" ht="24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</row>
    <row r="157" spans="1:46" ht="24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</row>
    <row r="158" spans="1:46" ht="24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</row>
    <row r="159" spans="1:46" ht="24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</row>
    <row r="160" spans="1:46" ht="24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</row>
    <row r="161" spans="1:46" ht="24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</row>
    <row r="162" spans="1:46" ht="24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</row>
    <row r="163" spans="1:46" ht="24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</row>
    <row r="164" spans="1:46" ht="24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</row>
    <row r="165" spans="1:46" ht="24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</row>
    <row r="166" spans="1:46" ht="24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</row>
    <row r="167" spans="1:46" ht="24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</row>
    <row r="168" spans="1:46" ht="24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</row>
    <row r="169" spans="1:46" ht="24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</row>
    <row r="170" spans="1:46" ht="24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</row>
    <row r="171" spans="1:46" ht="24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</row>
    <row r="172" spans="1:46" ht="24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</row>
    <row r="173" spans="1:46" ht="24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</row>
    <row r="174" spans="1:46" ht="24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</row>
    <row r="175" spans="1:46" ht="24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</row>
    <row r="176" spans="1:46" ht="24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</row>
    <row r="177" spans="1:46" ht="24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</row>
    <row r="178" spans="1:46" ht="24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</row>
    <row r="179" spans="1:46" ht="24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</row>
    <row r="180" spans="1:46" ht="24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</row>
    <row r="181" spans="1:46" ht="24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</row>
    <row r="182" spans="1:46" ht="24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</row>
    <row r="183" spans="1:46" ht="24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</row>
    <row r="184" spans="1:46" ht="24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</row>
    <row r="185" spans="1:46" ht="24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</row>
    <row r="186" spans="1:46" ht="24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</row>
    <row r="187" spans="1:46" ht="24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</row>
    <row r="188" spans="1:46" ht="24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</row>
    <row r="189" spans="1:46" ht="24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</row>
    <row r="190" spans="1:46" ht="24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</row>
    <row r="191" spans="1:46" ht="24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</row>
    <row r="192" spans="1:46" ht="24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</row>
    <row r="193" spans="1:46" ht="24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</row>
    <row r="194" spans="1:46" ht="24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</row>
    <row r="195" spans="1:46" ht="24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</row>
    <row r="196" spans="1:46" ht="24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</row>
    <row r="197" spans="1:46" ht="24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</row>
    <row r="198" spans="1:46" ht="24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</row>
    <row r="199" spans="1:46" ht="24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</row>
    <row r="200" spans="1:46" ht="24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</row>
    <row r="201" spans="1:46" ht="24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</row>
    <row r="202" spans="1:46" ht="24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</row>
    <row r="203" spans="1:46" ht="24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</row>
    <row r="204" spans="1:46" ht="24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</row>
    <row r="205" spans="1:46" ht="24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</row>
    <row r="206" spans="1:46" ht="24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</row>
    <row r="207" spans="1:46" ht="24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</row>
    <row r="208" spans="1:46" ht="24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</row>
    <row r="209" spans="1:46" ht="24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</row>
    <row r="210" spans="1:46" ht="24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</row>
    <row r="211" spans="1:46" ht="24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</row>
    <row r="212" spans="1:46" ht="24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</row>
    <row r="213" spans="1:46" ht="24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</row>
    <row r="214" spans="1:46" ht="24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</row>
    <row r="215" spans="1:46" ht="24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</row>
    <row r="216" spans="1:46" ht="24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</row>
    <row r="217" spans="1:46" ht="24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</row>
    <row r="218" spans="1:46" ht="24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</row>
    <row r="219" spans="1:46" ht="24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</row>
    <row r="220" spans="1:46" ht="24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</row>
    <row r="221" spans="1:46" ht="24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</row>
    <row r="222" spans="1:46" ht="24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</row>
    <row r="223" spans="1:46" ht="24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</row>
    <row r="224" spans="1:46" ht="24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</row>
    <row r="225" spans="1:46" ht="24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</row>
    <row r="226" spans="1:46" ht="24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</row>
    <row r="227" spans="1:46" ht="24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</row>
    <row r="228" spans="1:46" ht="24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</row>
    <row r="229" spans="1:46" ht="24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</row>
    <row r="230" spans="1:46" ht="24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</row>
    <row r="231" spans="1:46" ht="24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</row>
    <row r="232" spans="1:46" ht="24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</row>
    <row r="233" spans="1:46" ht="24" customHeigh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</row>
    <row r="234" spans="1:46" ht="24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</row>
    <row r="235" spans="1:46" ht="24" customHeigh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</row>
    <row r="236" spans="1:46" ht="24" customHeigh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</row>
    <row r="237" spans="1:46" ht="24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</row>
    <row r="238" spans="1:46" ht="24" customHeigh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</row>
    <row r="239" spans="1:46" ht="24" customHeight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</row>
    <row r="240" spans="1:46" ht="24" customHeigh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</row>
    <row r="241" spans="1:46" ht="24" customHeight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</row>
    <row r="242" spans="1:46" ht="24" customHeight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</row>
    <row r="243" spans="1:46" ht="24" customHeight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</row>
    <row r="244" spans="1:46" ht="24" customHeigh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</row>
    <row r="245" spans="1:46" ht="24" customHeigh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</row>
    <row r="246" spans="1:46" ht="24" customHeigh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</row>
    <row r="247" spans="1:46" ht="24" customHeigh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</row>
    <row r="248" spans="1:46" ht="24" customHeigh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</row>
    <row r="249" spans="1:46" ht="24" customHeigh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</row>
    <row r="250" spans="1:46" ht="24" customHeigh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</row>
    <row r="251" spans="1:46" ht="24" customHeigh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</row>
    <row r="252" spans="1:46" ht="24" customHeigh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</row>
    <row r="253" spans="1:46" ht="24" customHeigh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</row>
    <row r="254" spans="1:46" ht="24" customHeight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</row>
    <row r="255" spans="1:46" ht="24" customHeight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</row>
    <row r="256" spans="1:46" ht="24" customHeigh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</row>
    <row r="257" spans="1:46" ht="24" customHeight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</row>
    <row r="258" spans="1:46" ht="24" customHeight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</row>
    <row r="259" spans="1:46" ht="24" customHeight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</row>
    <row r="260" spans="1:46" ht="24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</row>
    <row r="261" spans="1:46" ht="24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</row>
    <row r="262" spans="1:46" ht="24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</row>
    <row r="263" spans="1:46" ht="24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</row>
    <row r="264" spans="1:46" ht="24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</row>
    <row r="265" spans="1:46" ht="24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</row>
    <row r="266" spans="1:46" ht="24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</row>
    <row r="267" spans="1:46" ht="24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</row>
    <row r="268" spans="1:46" ht="24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</row>
    <row r="269" spans="1:46" ht="24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</row>
    <row r="270" spans="1:46" ht="24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</row>
    <row r="271" spans="1:46" ht="24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</row>
    <row r="272" spans="1:46" ht="24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</row>
    <row r="273" spans="1:46" ht="24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</row>
    <row r="274" spans="1:46" ht="24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</row>
    <row r="275" spans="1:46" ht="24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</row>
    <row r="276" spans="1:46" ht="24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</row>
    <row r="277" spans="1:46" ht="24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  <c r="AM277" s="92"/>
      <c r="AN277" s="92"/>
      <c r="AO277" s="92"/>
      <c r="AP277" s="92"/>
      <c r="AQ277" s="92"/>
      <c r="AR277" s="92"/>
      <c r="AS277" s="92"/>
      <c r="AT277" s="92"/>
    </row>
    <row r="278" spans="1:46" ht="24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</row>
    <row r="279" spans="1:46" ht="24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</row>
    <row r="280" spans="1:46" ht="24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</row>
    <row r="281" spans="1:46" ht="24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</row>
    <row r="282" spans="1:46" ht="24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  <c r="AM282" s="92"/>
      <c r="AN282" s="92"/>
      <c r="AO282" s="92"/>
      <c r="AP282" s="92"/>
      <c r="AQ282" s="92"/>
      <c r="AR282" s="92"/>
      <c r="AS282" s="92"/>
      <c r="AT282" s="92"/>
    </row>
    <row r="283" spans="1:46" ht="24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</row>
    <row r="284" spans="1:46" ht="24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</row>
    <row r="285" spans="1:46" ht="24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  <c r="AM285" s="92"/>
      <c r="AN285" s="92"/>
      <c r="AO285" s="92"/>
      <c r="AP285" s="92"/>
      <c r="AQ285" s="92"/>
      <c r="AR285" s="92"/>
      <c r="AS285" s="92"/>
      <c r="AT285" s="92"/>
    </row>
    <row r="286" spans="1:46" ht="24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</row>
    <row r="287" spans="1:46" ht="24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/>
      <c r="AS287" s="92"/>
      <c r="AT287" s="92"/>
    </row>
    <row r="288" spans="1:46" ht="24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</row>
    <row r="289" spans="1:46" ht="24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</row>
    <row r="290" spans="1:46" ht="24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  <c r="AM290" s="92"/>
      <c r="AN290" s="92"/>
      <c r="AO290" s="92"/>
      <c r="AP290" s="92"/>
      <c r="AQ290" s="92"/>
      <c r="AR290" s="92"/>
      <c r="AS290" s="92"/>
      <c r="AT290" s="92"/>
    </row>
    <row r="291" spans="1:46" ht="24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  <c r="AM291" s="92"/>
      <c r="AN291" s="92"/>
      <c r="AO291" s="92"/>
      <c r="AP291" s="92"/>
      <c r="AQ291" s="92"/>
      <c r="AR291" s="92"/>
      <c r="AS291" s="92"/>
      <c r="AT291" s="92"/>
    </row>
    <row r="292" spans="1:46" ht="24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  <c r="AM292" s="92"/>
      <c r="AN292" s="92"/>
      <c r="AO292" s="92"/>
      <c r="AP292" s="92"/>
      <c r="AQ292" s="92"/>
      <c r="AR292" s="92"/>
      <c r="AS292" s="92"/>
      <c r="AT292" s="92"/>
    </row>
    <row r="293" spans="1:46" ht="24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  <c r="AM293" s="92"/>
      <c r="AN293" s="92"/>
      <c r="AO293" s="92"/>
      <c r="AP293" s="92"/>
      <c r="AQ293" s="92"/>
      <c r="AR293" s="92"/>
      <c r="AS293" s="92"/>
      <c r="AT293" s="92"/>
    </row>
    <row r="294" spans="1:46" ht="24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</row>
    <row r="295" spans="1:46" ht="24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  <c r="AM295" s="92"/>
      <c r="AN295" s="92"/>
      <c r="AO295" s="92"/>
      <c r="AP295" s="92"/>
      <c r="AQ295" s="92"/>
      <c r="AR295" s="92"/>
      <c r="AS295" s="92"/>
      <c r="AT295" s="92"/>
    </row>
    <row r="296" spans="1:46" ht="24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  <c r="AM296" s="92"/>
      <c r="AN296" s="92"/>
      <c r="AO296" s="92"/>
      <c r="AP296" s="92"/>
      <c r="AQ296" s="92"/>
      <c r="AR296" s="92"/>
      <c r="AS296" s="92"/>
      <c r="AT296" s="92"/>
    </row>
    <row r="297" spans="1:46" ht="24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</row>
    <row r="298" spans="1:46" ht="24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  <c r="AM298" s="92"/>
      <c r="AN298" s="92"/>
      <c r="AO298" s="92"/>
      <c r="AP298" s="92"/>
      <c r="AQ298" s="92"/>
      <c r="AR298" s="92"/>
      <c r="AS298" s="92"/>
      <c r="AT298" s="92"/>
    </row>
    <row r="299" spans="1:46" ht="24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  <c r="AM299" s="92"/>
      <c r="AN299" s="92"/>
      <c r="AO299" s="92"/>
      <c r="AP299" s="92"/>
      <c r="AQ299" s="92"/>
      <c r="AR299" s="92"/>
      <c r="AS299" s="92"/>
      <c r="AT299" s="92"/>
    </row>
    <row r="300" spans="1:46" ht="24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2"/>
      <c r="AT300" s="92"/>
    </row>
    <row r="301" spans="1:46" ht="24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2"/>
      <c r="AT301" s="92"/>
    </row>
    <row r="302" spans="1:46" ht="24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</row>
    <row r="303" spans="1:46" ht="24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2"/>
      <c r="AT303" s="92"/>
    </row>
    <row r="304" spans="1:46" ht="24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</row>
    <row r="305" spans="1:46" ht="24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  <c r="AT305" s="92"/>
    </row>
    <row r="306" spans="1:46" ht="24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  <c r="AT306" s="92"/>
    </row>
    <row r="307" spans="1:46" ht="24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  <c r="AM307" s="92"/>
      <c r="AN307" s="92"/>
      <c r="AO307" s="92"/>
      <c r="AP307" s="92"/>
      <c r="AQ307" s="92"/>
      <c r="AR307" s="92"/>
      <c r="AS307" s="92"/>
      <c r="AT307" s="92"/>
    </row>
    <row r="308" spans="1:46" ht="24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  <c r="AM308" s="92"/>
      <c r="AN308" s="92"/>
      <c r="AO308" s="92"/>
      <c r="AP308" s="92"/>
      <c r="AQ308" s="92"/>
      <c r="AR308" s="92"/>
      <c r="AS308" s="92"/>
      <c r="AT308" s="92"/>
    </row>
    <row r="309" spans="1:46" ht="24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  <c r="AM309" s="92"/>
      <c r="AN309" s="92"/>
      <c r="AO309" s="92"/>
      <c r="AP309" s="92"/>
      <c r="AQ309" s="92"/>
      <c r="AR309" s="92"/>
      <c r="AS309" s="92"/>
      <c r="AT309" s="92"/>
    </row>
    <row r="310" spans="1:46" ht="24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  <c r="AM310" s="92"/>
      <c r="AN310" s="92"/>
      <c r="AO310" s="92"/>
      <c r="AP310" s="92"/>
      <c r="AQ310" s="92"/>
      <c r="AR310" s="92"/>
      <c r="AS310" s="92"/>
      <c r="AT310" s="92"/>
    </row>
    <row r="311" spans="1:46" ht="24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  <c r="AM311" s="92"/>
      <c r="AN311" s="92"/>
      <c r="AO311" s="92"/>
      <c r="AP311" s="92"/>
      <c r="AQ311" s="92"/>
      <c r="AR311" s="92"/>
      <c r="AS311" s="92"/>
      <c r="AT311" s="92"/>
    </row>
    <row r="312" spans="1:46" ht="24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  <c r="AM312" s="92"/>
      <c r="AN312" s="92"/>
      <c r="AO312" s="92"/>
      <c r="AP312" s="92"/>
      <c r="AQ312" s="92"/>
      <c r="AR312" s="92"/>
      <c r="AS312" s="92"/>
      <c r="AT312" s="92"/>
    </row>
    <row r="313" spans="1:46" ht="24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  <c r="AM313" s="92"/>
      <c r="AN313" s="92"/>
      <c r="AO313" s="92"/>
      <c r="AP313" s="92"/>
      <c r="AQ313" s="92"/>
      <c r="AR313" s="92"/>
      <c r="AS313" s="92"/>
      <c r="AT313" s="92"/>
    </row>
    <row r="314" spans="1:46" ht="24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2"/>
      <c r="AT314" s="92"/>
    </row>
    <row r="315" spans="1:46" ht="24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2"/>
      <c r="AT315" s="92"/>
    </row>
    <row r="316" spans="1:46" ht="24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2"/>
      <c r="AT316" s="92"/>
    </row>
    <row r="317" spans="1:46" ht="24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2"/>
      <c r="AT317" s="92"/>
    </row>
    <row r="318" spans="1:46" ht="24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92"/>
    </row>
    <row r="319" spans="1:46" ht="24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92"/>
      <c r="AN319" s="92"/>
      <c r="AO319" s="92"/>
      <c r="AP319" s="92"/>
      <c r="AQ319" s="92"/>
      <c r="AR319" s="92"/>
      <c r="AS319" s="92"/>
      <c r="AT319" s="92"/>
    </row>
    <row r="320" spans="1:46" ht="24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  <c r="AM320" s="92"/>
      <c r="AN320" s="92"/>
      <c r="AO320" s="92"/>
      <c r="AP320" s="92"/>
      <c r="AQ320" s="92"/>
      <c r="AR320" s="92"/>
      <c r="AS320" s="92"/>
      <c r="AT320" s="92"/>
    </row>
    <row r="321" spans="1:46" ht="24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  <c r="AM321" s="92"/>
      <c r="AN321" s="92"/>
      <c r="AO321" s="92"/>
      <c r="AP321" s="92"/>
      <c r="AQ321" s="92"/>
      <c r="AR321" s="92"/>
      <c r="AS321" s="92"/>
      <c r="AT321" s="92"/>
    </row>
    <row r="322" spans="1:46" ht="24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  <c r="AM322" s="92"/>
      <c r="AN322" s="92"/>
      <c r="AO322" s="92"/>
      <c r="AP322" s="92"/>
      <c r="AQ322" s="92"/>
      <c r="AR322" s="92"/>
      <c r="AS322" s="92"/>
      <c r="AT322" s="92"/>
    </row>
    <row r="323" spans="1:46" ht="24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  <c r="AM323" s="92"/>
      <c r="AN323" s="92"/>
      <c r="AO323" s="92"/>
      <c r="AP323" s="92"/>
      <c r="AQ323" s="92"/>
      <c r="AR323" s="92"/>
      <c r="AS323" s="92"/>
      <c r="AT323" s="92"/>
    </row>
    <row r="324" spans="1:46" ht="24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  <c r="AM324" s="92"/>
      <c r="AN324" s="92"/>
      <c r="AO324" s="92"/>
      <c r="AP324" s="92"/>
      <c r="AQ324" s="92"/>
      <c r="AR324" s="92"/>
      <c r="AS324" s="92"/>
      <c r="AT324" s="92"/>
    </row>
    <row r="325" spans="1:46" ht="24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  <c r="AM325" s="92"/>
      <c r="AN325" s="92"/>
      <c r="AO325" s="92"/>
      <c r="AP325" s="92"/>
      <c r="AQ325" s="92"/>
      <c r="AR325" s="92"/>
      <c r="AS325" s="92"/>
      <c r="AT325" s="92"/>
    </row>
    <row r="326" spans="1:46" ht="24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  <c r="AM326" s="92"/>
      <c r="AN326" s="92"/>
      <c r="AO326" s="92"/>
      <c r="AP326" s="92"/>
      <c r="AQ326" s="92"/>
      <c r="AR326" s="92"/>
      <c r="AS326" s="92"/>
      <c r="AT326" s="92"/>
    </row>
    <row r="327" spans="1:46" ht="24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  <c r="AM327" s="92"/>
      <c r="AN327" s="92"/>
      <c r="AO327" s="92"/>
      <c r="AP327" s="92"/>
      <c r="AQ327" s="92"/>
      <c r="AR327" s="92"/>
      <c r="AS327" s="92"/>
      <c r="AT327" s="92"/>
    </row>
    <row r="328" spans="1:46" ht="24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  <c r="AM328" s="92"/>
      <c r="AN328" s="92"/>
      <c r="AO328" s="92"/>
      <c r="AP328" s="92"/>
      <c r="AQ328" s="92"/>
      <c r="AR328" s="92"/>
      <c r="AS328" s="92"/>
      <c r="AT328" s="92"/>
    </row>
    <row r="329" spans="1:46" ht="24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  <c r="AM329" s="92"/>
      <c r="AN329" s="92"/>
      <c r="AO329" s="92"/>
      <c r="AP329" s="92"/>
      <c r="AQ329" s="92"/>
      <c r="AR329" s="92"/>
      <c r="AS329" s="92"/>
      <c r="AT329" s="92"/>
    </row>
    <row r="330" spans="1:46" ht="24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92"/>
    </row>
    <row r="331" spans="1:46" ht="24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  <c r="AM331" s="92"/>
      <c r="AN331" s="92"/>
      <c r="AO331" s="92"/>
      <c r="AP331" s="92"/>
      <c r="AQ331" s="92"/>
      <c r="AR331" s="92"/>
      <c r="AS331" s="92"/>
      <c r="AT331" s="92"/>
    </row>
    <row r="332" spans="1:46" ht="24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  <c r="AM332" s="92"/>
      <c r="AN332" s="92"/>
      <c r="AO332" s="92"/>
      <c r="AP332" s="92"/>
      <c r="AQ332" s="92"/>
      <c r="AR332" s="92"/>
      <c r="AS332" s="92"/>
      <c r="AT332" s="92"/>
    </row>
    <row r="333" spans="1:46" ht="24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  <c r="AM333" s="92"/>
      <c r="AN333" s="92"/>
      <c r="AO333" s="92"/>
      <c r="AP333" s="92"/>
      <c r="AQ333" s="92"/>
      <c r="AR333" s="92"/>
      <c r="AS333" s="92"/>
      <c r="AT333" s="92"/>
    </row>
    <row r="334" spans="1:46" ht="24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  <c r="AM334" s="92"/>
      <c r="AN334" s="92"/>
      <c r="AO334" s="92"/>
      <c r="AP334" s="92"/>
      <c r="AQ334" s="92"/>
      <c r="AR334" s="92"/>
      <c r="AS334" s="92"/>
      <c r="AT334" s="92"/>
    </row>
    <row r="335" spans="1:46" ht="24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  <c r="AM335" s="92"/>
      <c r="AN335" s="92"/>
      <c r="AO335" s="92"/>
      <c r="AP335" s="92"/>
      <c r="AQ335" s="92"/>
      <c r="AR335" s="92"/>
      <c r="AS335" s="92"/>
      <c r="AT335" s="92"/>
    </row>
    <row r="336" spans="1:46" ht="24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  <c r="AM336" s="92"/>
      <c r="AN336" s="92"/>
      <c r="AO336" s="92"/>
      <c r="AP336" s="92"/>
      <c r="AQ336" s="92"/>
      <c r="AR336" s="92"/>
      <c r="AS336" s="92"/>
      <c r="AT336" s="92"/>
    </row>
    <row r="337" spans="1:46" ht="24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  <c r="AM337" s="92"/>
      <c r="AN337" s="92"/>
      <c r="AO337" s="92"/>
      <c r="AP337" s="92"/>
      <c r="AQ337" s="92"/>
      <c r="AR337" s="92"/>
      <c r="AS337" s="92"/>
      <c r="AT337" s="92"/>
    </row>
    <row r="338" spans="1:46" ht="24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  <c r="AM338" s="92"/>
      <c r="AN338" s="92"/>
      <c r="AO338" s="92"/>
      <c r="AP338" s="92"/>
      <c r="AQ338" s="92"/>
      <c r="AR338" s="92"/>
      <c r="AS338" s="92"/>
      <c r="AT338" s="92"/>
    </row>
    <row r="339" spans="1:46" ht="24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  <c r="AM339" s="92"/>
      <c r="AN339" s="92"/>
      <c r="AO339" s="92"/>
      <c r="AP339" s="92"/>
      <c r="AQ339" s="92"/>
      <c r="AR339" s="92"/>
      <c r="AS339" s="92"/>
      <c r="AT339" s="92"/>
    </row>
    <row r="340" spans="1:46" ht="24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  <c r="AM340" s="92"/>
      <c r="AN340" s="92"/>
      <c r="AO340" s="92"/>
      <c r="AP340" s="92"/>
      <c r="AQ340" s="92"/>
      <c r="AR340" s="92"/>
      <c r="AS340" s="92"/>
      <c r="AT340" s="92"/>
    </row>
    <row r="341" spans="1:46" ht="24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  <c r="AM341" s="92"/>
      <c r="AN341" s="92"/>
      <c r="AO341" s="92"/>
      <c r="AP341" s="92"/>
      <c r="AQ341" s="92"/>
      <c r="AR341" s="92"/>
      <c r="AS341" s="92"/>
      <c r="AT341" s="92"/>
    </row>
    <row r="342" spans="1:46" ht="24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  <c r="AM342" s="92"/>
      <c r="AN342" s="92"/>
      <c r="AO342" s="92"/>
      <c r="AP342" s="92"/>
      <c r="AQ342" s="92"/>
      <c r="AR342" s="92"/>
      <c r="AS342" s="92"/>
      <c r="AT342" s="92"/>
    </row>
    <row r="343" spans="1:46" ht="24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92"/>
    </row>
    <row r="344" spans="1:46" ht="24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  <c r="AM344" s="92"/>
      <c r="AN344" s="92"/>
      <c r="AO344" s="92"/>
      <c r="AP344" s="92"/>
      <c r="AQ344" s="92"/>
      <c r="AR344" s="92"/>
      <c r="AS344" s="92"/>
      <c r="AT344" s="92"/>
    </row>
    <row r="345" spans="1:46" ht="24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  <c r="AM345" s="92"/>
      <c r="AN345" s="92"/>
      <c r="AO345" s="92"/>
      <c r="AP345" s="92"/>
      <c r="AQ345" s="92"/>
      <c r="AR345" s="92"/>
      <c r="AS345" s="92"/>
      <c r="AT345" s="92"/>
    </row>
    <row r="346" spans="1:46" ht="24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  <c r="AM346" s="92"/>
      <c r="AN346" s="92"/>
      <c r="AO346" s="92"/>
      <c r="AP346" s="92"/>
      <c r="AQ346" s="92"/>
      <c r="AR346" s="92"/>
      <c r="AS346" s="92"/>
      <c r="AT346" s="92"/>
    </row>
    <row r="347" spans="1:46" ht="24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  <c r="AM347" s="92"/>
      <c r="AN347" s="92"/>
      <c r="AO347" s="92"/>
      <c r="AP347" s="92"/>
      <c r="AQ347" s="92"/>
      <c r="AR347" s="92"/>
      <c r="AS347" s="92"/>
      <c r="AT347" s="92"/>
    </row>
    <row r="348" spans="1:46" ht="24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  <c r="AM348" s="92"/>
      <c r="AN348" s="92"/>
      <c r="AO348" s="92"/>
      <c r="AP348" s="92"/>
      <c r="AQ348" s="92"/>
      <c r="AR348" s="92"/>
      <c r="AS348" s="92"/>
      <c r="AT348" s="92"/>
    </row>
    <row r="349" spans="1:46" ht="24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  <c r="AM349" s="92"/>
      <c r="AN349" s="92"/>
      <c r="AO349" s="92"/>
      <c r="AP349" s="92"/>
      <c r="AQ349" s="92"/>
      <c r="AR349" s="92"/>
      <c r="AS349" s="92"/>
      <c r="AT349" s="92"/>
    </row>
    <row r="350" spans="1:46" ht="24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  <c r="AM350" s="92"/>
      <c r="AN350" s="92"/>
      <c r="AO350" s="92"/>
      <c r="AP350" s="92"/>
      <c r="AQ350" s="92"/>
      <c r="AR350" s="92"/>
      <c r="AS350" s="92"/>
      <c r="AT350" s="92"/>
    </row>
    <row r="351" spans="1:46" ht="24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  <c r="AM351" s="92"/>
      <c r="AN351" s="92"/>
      <c r="AO351" s="92"/>
      <c r="AP351" s="92"/>
      <c r="AQ351" s="92"/>
      <c r="AR351" s="92"/>
      <c r="AS351" s="92"/>
      <c r="AT351" s="92"/>
    </row>
    <row r="352" spans="1:46" ht="24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  <c r="AM352" s="92"/>
      <c r="AN352" s="92"/>
      <c r="AO352" s="92"/>
      <c r="AP352" s="92"/>
      <c r="AQ352" s="92"/>
      <c r="AR352" s="92"/>
      <c r="AS352" s="92"/>
      <c r="AT352" s="92"/>
    </row>
    <row r="353" spans="1:46" ht="24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  <c r="AM353" s="92"/>
      <c r="AN353" s="92"/>
      <c r="AO353" s="92"/>
      <c r="AP353" s="92"/>
      <c r="AQ353" s="92"/>
      <c r="AR353" s="92"/>
      <c r="AS353" s="92"/>
      <c r="AT353" s="92"/>
    </row>
    <row r="354" spans="1:46" ht="24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  <c r="AM354" s="92"/>
      <c r="AN354" s="92"/>
      <c r="AO354" s="92"/>
      <c r="AP354" s="92"/>
      <c r="AQ354" s="92"/>
      <c r="AR354" s="92"/>
      <c r="AS354" s="92"/>
      <c r="AT354" s="92"/>
    </row>
    <row r="355" spans="1:46" ht="24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  <c r="AM355" s="92"/>
      <c r="AN355" s="92"/>
      <c r="AO355" s="92"/>
      <c r="AP355" s="92"/>
      <c r="AQ355" s="92"/>
      <c r="AR355" s="92"/>
      <c r="AS355" s="92"/>
      <c r="AT355" s="92"/>
    </row>
    <row r="356" spans="1:46" ht="24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  <c r="AM356" s="92"/>
      <c r="AN356" s="92"/>
      <c r="AO356" s="92"/>
      <c r="AP356" s="92"/>
      <c r="AQ356" s="92"/>
      <c r="AR356" s="92"/>
      <c r="AS356" s="92"/>
      <c r="AT356" s="92"/>
    </row>
    <row r="357" spans="1:46" ht="24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  <c r="AM357" s="92"/>
      <c r="AN357" s="92"/>
      <c r="AO357" s="92"/>
      <c r="AP357" s="92"/>
      <c r="AQ357" s="92"/>
      <c r="AR357" s="92"/>
      <c r="AS357" s="92"/>
      <c r="AT357" s="92"/>
    </row>
    <row r="358" spans="1:46" ht="24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  <c r="AM358" s="92"/>
      <c r="AN358" s="92"/>
      <c r="AO358" s="92"/>
      <c r="AP358" s="92"/>
      <c r="AQ358" s="92"/>
      <c r="AR358" s="92"/>
      <c r="AS358" s="92"/>
      <c r="AT358" s="92"/>
    </row>
    <row r="359" spans="1:46" ht="24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  <c r="AM359" s="92"/>
      <c r="AN359" s="92"/>
      <c r="AO359" s="92"/>
      <c r="AP359" s="92"/>
      <c r="AQ359" s="92"/>
      <c r="AR359" s="92"/>
      <c r="AS359" s="92"/>
      <c r="AT359" s="92"/>
    </row>
    <row r="360" spans="1:46" ht="24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  <c r="AM360" s="92"/>
      <c r="AN360" s="92"/>
      <c r="AO360" s="92"/>
      <c r="AP360" s="92"/>
      <c r="AQ360" s="92"/>
      <c r="AR360" s="92"/>
      <c r="AS360" s="92"/>
      <c r="AT360" s="92"/>
    </row>
    <row r="361" spans="1:46" ht="24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  <c r="AM361" s="92"/>
      <c r="AN361" s="92"/>
      <c r="AO361" s="92"/>
      <c r="AP361" s="92"/>
      <c r="AQ361" s="92"/>
      <c r="AR361" s="92"/>
      <c r="AS361" s="92"/>
      <c r="AT361" s="92"/>
    </row>
    <row r="362" spans="1:46" ht="24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  <c r="AM362" s="92"/>
      <c r="AN362" s="92"/>
      <c r="AO362" s="92"/>
      <c r="AP362" s="92"/>
      <c r="AQ362" s="92"/>
      <c r="AR362" s="92"/>
      <c r="AS362" s="92"/>
      <c r="AT362" s="92"/>
    </row>
    <row r="363" spans="1:46" ht="24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  <c r="AM363" s="92"/>
      <c r="AN363" s="92"/>
      <c r="AO363" s="92"/>
      <c r="AP363" s="92"/>
      <c r="AQ363" s="92"/>
      <c r="AR363" s="92"/>
      <c r="AS363" s="92"/>
      <c r="AT363" s="92"/>
    </row>
    <row r="364" spans="1:46" ht="24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  <c r="AM364" s="92"/>
      <c r="AN364" s="92"/>
      <c r="AO364" s="92"/>
      <c r="AP364" s="92"/>
      <c r="AQ364" s="92"/>
      <c r="AR364" s="92"/>
      <c r="AS364" s="92"/>
      <c r="AT364" s="92"/>
    </row>
    <row r="365" spans="1:46" ht="24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  <c r="AM365" s="92"/>
      <c r="AN365" s="92"/>
      <c r="AO365" s="92"/>
      <c r="AP365" s="92"/>
      <c r="AQ365" s="92"/>
      <c r="AR365" s="92"/>
      <c r="AS365" s="92"/>
      <c r="AT365" s="92"/>
    </row>
    <row r="366" spans="1:46" ht="24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</row>
    <row r="367" spans="1:46" ht="24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</row>
    <row r="368" spans="1:46" ht="24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</row>
    <row r="369" spans="1:46" ht="24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</row>
    <row r="370" spans="1:46" ht="24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</row>
    <row r="371" spans="1:46" ht="24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</row>
    <row r="372" spans="1:46" ht="24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</row>
    <row r="373" spans="1:46" ht="24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</row>
    <row r="374" spans="1:46" ht="24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</row>
    <row r="375" spans="1:46" ht="24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</row>
    <row r="376" spans="1:46" ht="24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</row>
    <row r="377" spans="1:46" ht="24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</row>
    <row r="378" spans="1:46" ht="24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</row>
    <row r="379" spans="1:46" ht="24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</row>
    <row r="380" spans="1:46" ht="24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</row>
    <row r="381" spans="1:46" ht="24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</row>
    <row r="382" spans="1:46" ht="24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</row>
    <row r="383" spans="1:46" ht="24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</row>
    <row r="384" spans="1:46" ht="24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</row>
    <row r="385" spans="1:46" ht="24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</row>
    <row r="386" spans="1:46" ht="24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</row>
    <row r="387" spans="1:46" ht="24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</row>
    <row r="388" spans="1:46" ht="24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</row>
    <row r="389" spans="1:46" ht="24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</row>
    <row r="390" spans="1:46" ht="24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</row>
    <row r="391" spans="1:46" ht="24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</row>
    <row r="392" spans="1:46" ht="24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</row>
    <row r="393" spans="1:46" ht="24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</row>
    <row r="394" spans="1:46" ht="24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</row>
    <row r="395" spans="1:46" ht="24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</row>
    <row r="396" spans="1:46" ht="24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</row>
    <row r="397" spans="1:46" ht="24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</row>
    <row r="398" spans="1:46" ht="24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</row>
    <row r="399" spans="1:46" ht="24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</row>
    <row r="400" spans="1:46" ht="24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</row>
    <row r="401" spans="1:46" ht="24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</row>
    <row r="402" spans="1:46" ht="24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</row>
    <row r="403" spans="1:46" ht="24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</row>
    <row r="404" spans="1:46" ht="24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</row>
    <row r="405" spans="1:46" ht="24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</row>
    <row r="406" spans="1:46" ht="24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</row>
    <row r="407" spans="1:46" ht="24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</row>
    <row r="408" spans="1:46" ht="24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</row>
    <row r="409" spans="1:46" ht="24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</row>
    <row r="410" spans="1:46" ht="24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</row>
    <row r="411" spans="1:46" ht="24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  <c r="AM411" s="92"/>
      <c r="AN411" s="92"/>
      <c r="AO411" s="92"/>
      <c r="AP411" s="92"/>
      <c r="AQ411" s="92"/>
      <c r="AR411" s="92"/>
      <c r="AS411" s="92"/>
      <c r="AT411" s="92"/>
    </row>
    <row r="412" spans="1:46" ht="24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  <c r="AM412" s="92"/>
      <c r="AN412" s="92"/>
      <c r="AO412" s="92"/>
      <c r="AP412" s="92"/>
      <c r="AQ412" s="92"/>
      <c r="AR412" s="92"/>
      <c r="AS412" s="92"/>
      <c r="AT412" s="92"/>
    </row>
    <row r="413" spans="1:46" ht="24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  <c r="AM413" s="92"/>
      <c r="AN413" s="92"/>
      <c r="AO413" s="92"/>
      <c r="AP413" s="92"/>
      <c r="AQ413" s="92"/>
      <c r="AR413" s="92"/>
      <c r="AS413" s="92"/>
      <c r="AT413" s="92"/>
    </row>
    <row r="414" spans="1:46" ht="24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  <c r="AM414" s="92"/>
      <c r="AN414" s="92"/>
      <c r="AO414" s="92"/>
      <c r="AP414" s="92"/>
      <c r="AQ414" s="92"/>
      <c r="AR414" s="92"/>
      <c r="AS414" s="92"/>
      <c r="AT414" s="92"/>
    </row>
    <row r="415" spans="1:46" ht="24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  <c r="AP415" s="92"/>
      <c r="AQ415" s="92"/>
      <c r="AR415" s="92"/>
      <c r="AS415" s="92"/>
      <c r="AT415" s="92"/>
    </row>
    <row r="416" spans="1:46" ht="24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  <c r="AM416" s="92"/>
      <c r="AN416" s="92"/>
      <c r="AO416" s="92"/>
      <c r="AP416" s="92"/>
      <c r="AQ416" s="92"/>
      <c r="AR416" s="92"/>
      <c r="AS416" s="92"/>
      <c r="AT416" s="92"/>
    </row>
    <row r="417" spans="1:46" ht="24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  <c r="AM417" s="92"/>
      <c r="AN417" s="92"/>
      <c r="AO417" s="92"/>
      <c r="AP417" s="92"/>
      <c r="AQ417" s="92"/>
      <c r="AR417" s="92"/>
      <c r="AS417" s="92"/>
      <c r="AT417" s="92"/>
    </row>
    <row r="418" spans="1:46" ht="24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  <c r="AM418" s="92"/>
      <c r="AN418" s="92"/>
      <c r="AO418" s="92"/>
      <c r="AP418" s="92"/>
      <c r="AQ418" s="92"/>
      <c r="AR418" s="92"/>
      <c r="AS418" s="92"/>
      <c r="AT418" s="92"/>
    </row>
    <row r="419" spans="1:46" ht="24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  <c r="AM419" s="92"/>
      <c r="AN419" s="92"/>
      <c r="AO419" s="92"/>
      <c r="AP419" s="92"/>
      <c r="AQ419" s="92"/>
      <c r="AR419" s="92"/>
      <c r="AS419" s="92"/>
      <c r="AT419" s="92"/>
    </row>
    <row r="420" spans="1:46" ht="24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  <c r="AM420" s="92"/>
      <c r="AN420" s="92"/>
      <c r="AO420" s="92"/>
      <c r="AP420" s="92"/>
      <c r="AQ420" s="92"/>
      <c r="AR420" s="92"/>
      <c r="AS420" s="92"/>
      <c r="AT420" s="92"/>
    </row>
    <row r="421" spans="1:46" ht="24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  <c r="AM421" s="92"/>
      <c r="AN421" s="92"/>
      <c r="AO421" s="92"/>
      <c r="AP421" s="92"/>
      <c r="AQ421" s="92"/>
      <c r="AR421" s="92"/>
      <c r="AS421" s="92"/>
      <c r="AT421" s="92"/>
    </row>
    <row r="422" spans="1:46" ht="24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  <c r="AM422" s="92"/>
      <c r="AN422" s="92"/>
      <c r="AO422" s="92"/>
      <c r="AP422" s="92"/>
      <c r="AQ422" s="92"/>
      <c r="AR422" s="92"/>
      <c r="AS422" s="92"/>
      <c r="AT422" s="92"/>
    </row>
    <row r="423" spans="1:46" ht="24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  <c r="AM423" s="92"/>
      <c r="AN423" s="92"/>
      <c r="AO423" s="92"/>
      <c r="AP423" s="92"/>
      <c r="AQ423" s="92"/>
      <c r="AR423" s="92"/>
      <c r="AS423" s="92"/>
      <c r="AT423" s="92"/>
    </row>
    <row r="424" spans="1:46" ht="24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  <c r="AM424" s="92"/>
      <c r="AN424" s="92"/>
      <c r="AO424" s="92"/>
      <c r="AP424" s="92"/>
      <c r="AQ424" s="92"/>
      <c r="AR424" s="92"/>
      <c r="AS424" s="92"/>
      <c r="AT424" s="92"/>
    </row>
    <row r="425" spans="1:46" ht="24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  <c r="AM425" s="92"/>
      <c r="AN425" s="92"/>
      <c r="AO425" s="92"/>
      <c r="AP425" s="92"/>
      <c r="AQ425" s="92"/>
      <c r="AR425" s="92"/>
      <c r="AS425" s="92"/>
      <c r="AT425" s="92"/>
    </row>
    <row r="426" spans="1:46" ht="24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  <c r="AM426" s="92"/>
      <c r="AN426" s="92"/>
      <c r="AO426" s="92"/>
      <c r="AP426" s="92"/>
      <c r="AQ426" s="92"/>
      <c r="AR426" s="92"/>
      <c r="AS426" s="92"/>
      <c r="AT426" s="92"/>
    </row>
    <row r="427" spans="1:46" ht="24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  <c r="AM427" s="92"/>
      <c r="AN427" s="92"/>
      <c r="AO427" s="92"/>
      <c r="AP427" s="92"/>
      <c r="AQ427" s="92"/>
      <c r="AR427" s="92"/>
      <c r="AS427" s="92"/>
      <c r="AT427" s="92"/>
    </row>
    <row r="428" spans="1:46" ht="24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  <c r="AM428" s="92"/>
      <c r="AN428" s="92"/>
      <c r="AO428" s="92"/>
      <c r="AP428" s="92"/>
      <c r="AQ428" s="92"/>
      <c r="AR428" s="92"/>
      <c r="AS428" s="92"/>
      <c r="AT428" s="92"/>
    </row>
    <row r="429" spans="1:46" ht="24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  <c r="AM429" s="92"/>
      <c r="AN429" s="92"/>
      <c r="AO429" s="92"/>
      <c r="AP429" s="92"/>
      <c r="AQ429" s="92"/>
      <c r="AR429" s="92"/>
      <c r="AS429" s="92"/>
      <c r="AT429" s="92"/>
    </row>
    <row r="430" spans="1:46" ht="24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  <c r="AM430" s="92"/>
      <c r="AN430" s="92"/>
      <c r="AO430" s="92"/>
      <c r="AP430" s="92"/>
      <c r="AQ430" s="92"/>
      <c r="AR430" s="92"/>
      <c r="AS430" s="92"/>
      <c r="AT430" s="92"/>
    </row>
    <row r="431" spans="1:46" ht="24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  <c r="AM431" s="92"/>
      <c r="AN431" s="92"/>
      <c r="AO431" s="92"/>
      <c r="AP431" s="92"/>
      <c r="AQ431" s="92"/>
      <c r="AR431" s="92"/>
      <c r="AS431" s="92"/>
      <c r="AT431" s="92"/>
    </row>
    <row r="432" spans="1:46" ht="24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  <c r="AM432" s="92"/>
      <c r="AN432" s="92"/>
      <c r="AO432" s="92"/>
      <c r="AP432" s="92"/>
      <c r="AQ432" s="92"/>
      <c r="AR432" s="92"/>
      <c r="AS432" s="92"/>
      <c r="AT432" s="92"/>
    </row>
    <row r="433" spans="1:46" ht="24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  <c r="AM433" s="92"/>
      <c r="AN433" s="92"/>
      <c r="AO433" s="92"/>
      <c r="AP433" s="92"/>
      <c r="AQ433" s="92"/>
      <c r="AR433" s="92"/>
      <c r="AS433" s="92"/>
      <c r="AT433" s="92"/>
    </row>
    <row r="434" spans="1:46" ht="24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  <c r="AM434" s="92"/>
      <c r="AN434" s="92"/>
      <c r="AO434" s="92"/>
      <c r="AP434" s="92"/>
      <c r="AQ434" s="92"/>
      <c r="AR434" s="92"/>
      <c r="AS434" s="92"/>
      <c r="AT434" s="92"/>
    </row>
    <row r="435" spans="1:46" ht="24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  <c r="AM435" s="92"/>
      <c r="AN435" s="92"/>
      <c r="AO435" s="92"/>
      <c r="AP435" s="92"/>
      <c r="AQ435" s="92"/>
      <c r="AR435" s="92"/>
      <c r="AS435" s="92"/>
      <c r="AT435" s="92"/>
    </row>
    <row r="436" spans="1:46" ht="24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  <c r="AM436" s="92"/>
      <c r="AN436" s="92"/>
      <c r="AO436" s="92"/>
      <c r="AP436" s="92"/>
      <c r="AQ436" s="92"/>
      <c r="AR436" s="92"/>
      <c r="AS436" s="92"/>
      <c r="AT436" s="92"/>
    </row>
    <row r="437" spans="1:46" ht="24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  <c r="AM437" s="92"/>
      <c r="AN437" s="92"/>
      <c r="AO437" s="92"/>
      <c r="AP437" s="92"/>
      <c r="AQ437" s="92"/>
      <c r="AR437" s="92"/>
      <c r="AS437" s="92"/>
      <c r="AT437" s="92"/>
    </row>
    <row r="438" spans="1:46" ht="24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  <c r="AM438" s="92"/>
      <c r="AN438" s="92"/>
      <c r="AO438" s="92"/>
      <c r="AP438" s="92"/>
      <c r="AQ438" s="92"/>
      <c r="AR438" s="92"/>
      <c r="AS438" s="92"/>
      <c r="AT438" s="92"/>
    </row>
    <row r="439" spans="1:46" ht="24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  <c r="AM439" s="92"/>
      <c r="AN439" s="92"/>
      <c r="AO439" s="92"/>
      <c r="AP439" s="92"/>
      <c r="AQ439" s="92"/>
      <c r="AR439" s="92"/>
      <c r="AS439" s="92"/>
      <c r="AT439" s="92"/>
    </row>
    <row r="440" spans="1:46" ht="24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  <c r="AM440" s="92"/>
      <c r="AN440" s="92"/>
      <c r="AO440" s="92"/>
      <c r="AP440" s="92"/>
      <c r="AQ440" s="92"/>
      <c r="AR440" s="92"/>
      <c r="AS440" s="92"/>
      <c r="AT440" s="92"/>
    </row>
    <row r="441" spans="1:46" ht="24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  <c r="AM441" s="92"/>
      <c r="AN441" s="92"/>
      <c r="AO441" s="92"/>
      <c r="AP441" s="92"/>
      <c r="AQ441" s="92"/>
      <c r="AR441" s="92"/>
      <c r="AS441" s="92"/>
      <c r="AT441" s="92"/>
    </row>
    <row r="442" spans="1:46" ht="24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  <c r="AM442" s="92"/>
      <c r="AN442" s="92"/>
      <c r="AO442" s="92"/>
      <c r="AP442" s="92"/>
      <c r="AQ442" s="92"/>
      <c r="AR442" s="92"/>
      <c r="AS442" s="92"/>
      <c r="AT442" s="92"/>
    </row>
    <row r="443" spans="1:46" ht="24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  <c r="AM443" s="92"/>
      <c r="AN443" s="92"/>
      <c r="AO443" s="92"/>
      <c r="AP443" s="92"/>
      <c r="AQ443" s="92"/>
      <c r="AR443" s="92"/>
      <c r="AS443" s="92"/>
      <c r="AT443" s="92"/>
    </row>
    <row r="444" spans="1:46" ht="24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  <c r="AM444" s="92"/>
      <c r="AN444" s="92"/>
      <c r="AO444" s="92"/>
      <c r="AP444" s="92"/>
      <c r="AQ444" s="92"/>
      <c r="AR444" s="92"/>
      <c r="AS444" s="92"/>
      <c r="AT444" s="92"/>
    </row>
    <row r="445" spans="1:46" ht="24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  <c r="AM445" s="92"/>
      <c r="AN445" s="92"/>
      <c r="AO445" s="92"/>
      <c r="AP445" s="92"/>
      <c r="AQ445" s="92"/>
      <c r="AR445" s="92"/>
      <c r="AS445" s="92"/>
      <c r="AT445" s="92"/>
    </row>
    <row r="446" spans="1:46" ht="24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  <c r="AM446" s="92"/>
      <c r="AN446" s="92"/>
      <c r="AO446" s="92"/>
      <c r="AP446" s="92"/>
      <c r="AQ446" s="92"/>
      <c r="AR446" s="92"/>
      <c r="AS446" s="92"/>
      <c r="AT446" s="92"/>
    </row>
    <row r="447" spans="1:46" ht="24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  <c r="AM447" s="92"/>
      <c r="AN447" s="92"/>
      <c r="AO447" s="92"/>
      <c r="AP447" s="92"/>
      <c r="AQ447" s="92"/>
      <c r="AR447" s="92"/>
      <c r="AS447" s="92"/>
      <c r="AT447" s="92"/>
    </row>
    <row r="448" spans="1:46" ht="24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  <c r="AM448" s="92"/>
      <c r="AN448" s="92"/>
      <c r="AO448" s="92"/>
      <c r="AP448" s="92"/>
      <c r="AQ448" s="92"/>
      <c r="AR448" s="92"/>
      <c r="AS448" s="92"/>
      <c r="AT448" s="92"/>
    </row>
    <row r="449" spans="1:46" ht="24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  <c r="AM449" s="92"/>
      <c r="AN449" s="92"/>
      <c r="AO449" s="92"/>
      <c r="AP449" s="92"/>
      <c r="AQ449" s="92"/>
      <c r="AR449" s="92"/>
      <c r="AS449" s="92"/>
      <c r="AT449" s="92"/>
    </row>
    <row r="450" spans="1:46" ht="24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  <c r="AM450" s="92"/>
      <c r="AN450" s="92"/>
      <c r="AO450" s="92"/>
      <c r="AP450" s="92"/>
      <c r="AQ450" s="92"/>
      <c r="AR450" s="92"/>
      <c r="AS450" s="92"/>
      <c r="AT450" s="92"/>
    </row>
    <row r="451" spans="1:46" ht="24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  <c r="AM451" s="92"/>
      <c r="AN451" s="92"/>
      <c r="AO451" s="92"/>
      <c r="AP451" s="92"/>
      <c r="AQ451" s="92"/>
      <c r="AR451" s="92"/>
      <c r="AS451" s="92"/>
      <c r="AT451" s="92"/>
    </row>
    <row r="452" spans="1:46" ht="24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  <c r="AM452" s="92"/>
      <c r="AN452" s="92"/>
      <c r="AO452" s="92"/>
      <c r="AP452" s="92"/>
      <c r="AQ452" s="92"/>
      <c r="AR452" s="92"/>
      <c r="AS452" s="92"/>
      <c r="AT452" s="92"/>
    </row>
    <row r="453" spans="1:46" ht="24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  <c r="AM453" s="92"/>
      <c r="AN453" s="92"/>
      <c r="AO453" s="92"/>
      <c r="AP453" s="92"/>
      <c r="AQ453" s="92"/>
      <c r="AR453" s="92"/>
      <c r="AS453" s="92"/>
      <c r="AT453" s="92"/>
    </row>
    <row r="454" spans="1:46" ht="24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  <c r="AM454" s="92"/>
      <c r="AN454" s="92"/>
      <c r="AO454" s="92"/>
      <c r="AP454" s="92"/>
      <c r="AQ454" s="92"/>
      <c r="AR454" s="92"/>
      <c r="AS454" s="92"/>
      <c r="AT454" s="92"/>
    </row>
    <row r="455" spans="1:46" ht="24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  <c r="AM455" s="92"/>
      <c r="AN455" s="92"/>
      <c r="AO455" s="92"/>
      <c r="AP455" s="92"/>
      <c r="AQ455" s="92"/>
      <c r="AR455" s="92"/>
      <c r="AS455" s="92"/>
      <c r="AT455" s="92"/>
    </row>
    <row r="456" spans="1:46" ht="24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  <c r="AM456" s="92"/>
      <c r="AN456" s="92"/>
      <c r="AO456" s="92"/>
      <c r="AP456" s="92"/>
      <c r="AQ456" s="92"/>
      <c r="AR456" s="92"/>
      <c r="AS456" s="92"/>
      <c r="AT456" s="92"/>
    </row>
    <row r="457" spans="1:46" ht="24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  <c r="AI457" s="92"/>
      <c r="AJ457" s="92"/>
      <c r="AK457" s="92"/>
      <c r="AL457" s="92"/>
      <c r="AM457" s="92"/>
      <c r="AN457" s="92"/>
      <c r="AO457" s="92"/>
      <c r="AP457" s="92"/>
      <c r="AQ457" s="92"/>
      <c r="AR457" s="92"/>
      <c r="AS457" s="92"/>
      <c r="AT457" s="92"/>
    </row>
    <row r="458" spans="1:46" ht="24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  <c r="AM458" s="92"/>
      <c r="AN458" s="92"/>
      <c r="AO458" s="92"/>
      <c r="AP458" s="92"/>
      <c r="AQ458" s="92"/>
      <c r="AR458" s="92"/>
      <c r="AS458" s="92"/>
      <c r="AT458" s="92"/>
    </row>
    <row r="459" spans="1:46" ht="24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  <c r="AM459" s="92"/>
      <c r="AN459" s="92"/>
      <c r="AO459" s="92"/>
      <c r="AP459" s="92"/>
      <c r="AQ459" s="92"/>
      <c r="AR459" s="92"/>
      <c r="AS459" s="92"/>
      <c r="AT459" s="92"/>
    </row>
    <row r="460" spans="1:46" ht="24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  <c r="AM460" s="92"/>
      <c r="AN460" s="92"/>
      <c r="AO460" s="92"/>
      <c r="AP460" s="92"/>
      <c r="AQ460" s="92"/>
      <c r="AR460" s="92"/>
      <c r="AS460" s="92"/>
      <c r="AT460" s="92"/>
    </row>
    <row r="461" spans="1:46" ht="24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  <c r="AM461" s="92"/>
      <c r="AN461" s="92"/>
      <c r="AO461" s="92"/>
      <c r="AP461" s="92"/>
      <c r="AQ461" s="92"/>
      <c r="AR461" s="92"/>
      <c r="AS461" s="92"/>
      <c r="AT461" s="92"/>
    </row>
    <row r="462" spans="1:46" ht="24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  <c r="AM462" s="92"/>
      <c r="AN462" s="92"/>
      <c r="AO462" s="92"/>
      <c r="AP462" s="92"/>
      <c r="AQ462" s="92"/>
      <c r="AR462" s="92"/>
      <c r="AS462" s="92"/>
      <c r="AT462" s="92"/>
    </row>
    <row r="463" spans="1:46" ht="24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  <c r="AM463" s="92"/>
      <c r="AN463" s="92"/>
      <c r="AO463" s="92"/>
      <c r="AP463" s="92"/>
      <c r="AQ463" s="92"/>
      <c r="AR463" s="92"/>
      <c r="AS463" s="92"/>
      <c r="AT463" s="92"/>
    </row>
    <row r="464" spans="1:46" ht="24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  <c r="AM464" s="92"/>
      <c r="AN464" s="92"/>
      <c r="AO464" s="92"/>
      <c r="AP464" s="92"/>
      <c r="AQ464" s="92"/>
      <c r="AR464" s="92"/>
      <c r="AS464" s="92"/>
      <c r="AT464" s="92"/>
    </row>
    <row r="465" spans="1:46" ht="24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  <c r="AM465" s="92"/>
      <c r="AN465" s="92"/>
      <c r="AO465" s="92"/>
      <c r="AP465" s="92"/>
      <c r="AQ465" s="92"/>
      <c r="AR465" s="92"/>
      <c r="AS465" s="92"/>
      <c r="AT465" s="92"/>
    </row>
    <row r="466" spans="1:46" ht="24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  <c r="AM466" s="92"/>
      <c r="AN466" s="92"/>
      <c r="AO466" s="92"/>
      <c r="AP466" s="92"/>
      <c r="AQ466" s="92"/>
      <c r="AR466" s="92"/>
      <c r="AS466" s="92"/>
      <c r="AT466" s="92"/>
    </row>
    <row r="467" spans="1:46" ht="24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  <c r="AM467" s="92"/>
      <c r="AN467" s="92"/>
      <c r="AO467" s="92"/>
      <c r="AP467" s="92"/>
      <c r="AQ467" s="92"/>
      <c r="AR467" s="92"/>
      <c r="AS467" s="92"/>
      <c r="AT467" s="92"/>
    </row>
    <row r="468" spans="1:46" ht="24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  <c r="AM468" s="92"/>
      <c r="AN468" s="92"/>
      <c r="AO468" s="92"/>
      <c r="AP468" s="92"/>
      <c r="AQ468" s="92"/>
      <c r="AR468" s="92"/>
      <c r="AS468" s="92"/>
      <c r="AT468" s="92"/>
    </row>
    <row r="469" spans="1:46" ht="24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  <c r="AM469" s="92"/>
      <c r="AN469" s="92"/>
      <c r="AO469" s="92"/>
      <c r="AP469" s="92"/>
      <c r="AQ469" s="92"/>
      <c r="AR469" s="92"/>
      <c r="AS469" s="92"/>
      <c r="AT469" s="92"/>
    </row>
    <row r="470" spans="1:46" ht="24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  <c r="AM470" s="92"/>
      <c r="AN470" s="92"/>
      <c r="AO470" s="92"/>
      <c r="AP470" s="92"/>
      <c r="AQ470" s="92"/>
      <c r="AR470" s="92"/>
      <c r="AS470" s="92"/>
      <c r="AT470" s="92"/>
    </row>
    <row r="471" spans="1:46" ht="24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  <c r="AM471" s="92"/>
      <c r="AN471" s="92"/>
      <c r="AO471" s="92"/>
      <c r="AP471" s="92"/>
      <c r="AQ471" s="92"/>
      <c r="AR471" s="92"/>
      <c r="AS471" s="92"/>
      <c r="AT471" s="92"/>
    </row>
    <row r="472" spans="1:46" ht="24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  <c r="AM472" s="92"/>
      <c r="AN472" s="92"/>
      <c r="AO472" s="92"/>
      <c r="AP472" s="92"/>
      <c r="AQ472" s="92"/>
      <c r="AR472" s="92"/>
      <c r="AS472" s="92"/>
      <c r="AT472" s="92"/>
    </row>
    <row r="473" spans="1:46" ht="24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  <c r="AM473" s="92"/>
      <c r="AN473" s="92"/>
      <c r="AO473" s="92"/>
      <c r="AP473" s="92"/>
      <c r="AQ473" s="92"/>
      <c r="AR473" s="92"/>
      <c r="AS473" s="92"/>
      <c r="AT473" s="92"/>
    </row>
    <row r="474" spans="1:46" ht="24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  <c r="AM474" s="92"/>
      <c r="AN474" s="92"/>
      <c r="AO474" s="92"/>
      <c r="AP474" s="92"/>
      <c r="AQ474" s="92"/>
      <c r="AR474" s="92"/>
      <c r="AS474" s="92"/>
      <c r="AT474" s="92"/>
    </row>
    <row r="475" spans="1:46" ht="24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  <c r="AM475" s="92"/>
      <c r="AN475" s="92"/>
      <c r="AO475" s="92"/>
      <c r="AP475" s="92"/>
      <c r="AQ475" s="92"/>
      <c r="AR475" s="92"/>
      <c r="AS475" s="92"/>
      <c r="AT475" s="92"/>
    </row>
    <row r="476" spans="1:46" ht="24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  <c r="AM476" s="92"/>
      <c r="AN476" s="92"/>
      <c r="AO476" s="92"/>
      <c r="AP476" s="92"/>
      <c r="AQ476" s="92"/>
      <c r="AR476" s="92"/>
      <c r="AS476" s="92"/>
      <c r="AT476" s="92"/>
    </row>
    <row r="477" spans="1:46" ht="24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  <c r="AM477" s="92"/>
      <c r="AN477" s="92"/>
      <c r="AO477" s="92"/>
      <c r="AP477" s="92"/>
      <c r="AQ477" s="92"/>
      <c r="AR477" s="92"/>
      <c r="AS477" s="92"/>
      <c r="AT477" s="92"/>
    </row>
    <row r="478" spans="1:46" ht="24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  <c r="AM478" s="92"/>
      <c r="AN478" s="92"/>
      <c r="AO478" s="92"/>
      <c r="AP478" s="92"/>
      <c r="AQ478" s="92"/>
      <c r="AR478" s="92"/>
      <c r="AS478" s="92"/>
      <c r="AT478" s="92"/>
    </row>
    <row r="479" spans="1:46" ht="24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  <c r="AM479" s="92"/>
      <c r="AN479" s="92"/>
      <c r="AO479" s="92"/>
      <c r="AP479" s="92"/>
      <c r="AQ479" s="92"/>
      <c r="AR479" s="92"/>
      <c r="AS479" s="92"/>
      <c r="AT479" s="92"/>
    </row>
    <row r="480" spans="1:46" ht="24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  <c r="AM480" s="92"/>
      <c r="AN480" s="92"/>
      <c r="AO480" s="92"/>
      <c r="AP480" s="92"/>
      <c r="AQ480" s="92"/>
      <c r="AR480" s="92"/>
      <c r="AS480" s="92"/>
      <c r="AT480" s="92"/>
    </row>
    <row r="481" spans="1:46" ht="24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  <c r="AM481" s="92"/>
      <c r="AN481" s="92"/>
      <c r="AO481" s="92"/>
      <c r="AP481" s="92"/>
      <c r="AQ481" s="92"/>
      <c r="AR481" s="92"/>
      <c r="AS481" s="92"/>
      <c r="AT481" s="92"/>
    </row>
    <row r="482" spans="1:46" ht="24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  <c r="AM482" s="92"/>
      <c r="AN482" s="92"/>
      <c r="AO482" s="92"/>
      <c r="AP482" s="92"/>
      <c r="AQ482" s="92"/>
      <c r="AR482" s="92"/>
      <c r="AS482" s="92"/>
      <c r="AT482" s="92"/>
    </row>
    <row r="483" spans="1:46" ht="24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  <c r="AM483" s="92"/>
      <c r="AN483" s="92"/>
      <c r="AO483" s="92"/>
      <c r="AP483" s="92"/>
      <c r="AQ483" s="92"/>
      <c r="AR483" s="92"/>
      <c r="AS483" s="92"/>
      <c r="AT483" s="92"/>
    </row>
    <row r="484" spans="1:46" ht="24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  <c r="AM484" s="92"/>
      <c r="AN484" s="92"/>
      <c r="AO484" s="92"/>
      <c r="AP484" s="92"/>
      <c r="AQ484" s="92"/>
      <c r="AR484" s="92"/>
      <c r="AS484" s="92"/>
      <c r="AT484" s="92"/>
    </row>
    <row r="485" spans="1:46" ht="24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  <c r="AM485" s="92"/>
      <c r="AN485" s="92"/>
      <c r="AO485" s="92"/>
      <c r="AP485" s="92"/>
      <c r="AQ485" s="92"/>
      <c r="AR485" s="92"/>
      <c r="AS485" s="92"/>
      <c r="AT485" s="92"/>
    </row>
    <row r="486" spans="1:46" ht="24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  <c r="AM486" s="92"/>
      <c r="AN486" s="92"/>
      <c r="AO486" s="92"/>
      <c r="AP486" s="92"/>
      <c r="AQ486" s="92"/>
      <c r="AR486" s="92"/>
      <c r="AS486" s="92"/>
      <c r="AT486" s="92"/>
    </row>
    <row r="487" spans="1:46" ht="24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  <c r="AM487" s="92"/>
      <c r="AN487" s="92"/>
      <c r="AO487" s="92"/>
      <c r="AP487" s="92"/>
      <c r="AQ487" s="92"/>
      <c r="AR487" s="92"/>
      <c r="AS487" s="92"/>
      <c r="AT487" s="92"/>
    </row>
    <row r="488" spans="1:46" ht="24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  <c r="AM488" s="92"/>
      <c r="AN488" s="92"/>
      <c r="AO488" s="92"/>
      <c r="AP488" s="92"/>
      <c r="AQ488" s="92"/>
      <c r="AR488" s="92"/>
      <c r="AS488" s="92"/>
      <c r="AT488" s="92"/>
    </row>
    <row r="489" spans="1:46" ht="24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  <c r="AM489" s="92"/>
      <c r="AN489" s="92"/>
      <c r="AO489" s="92"/>
      <c r="AP489" s="92"/>
      <c r="AQ489" s="92"/>
      <c r="AR489" s="92"/>
      <c r="AS489" s="92"/>
      <c r="AT489" s="92"/>
    </row>
    <row r="490" spans="1:46" ht="24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  <c r="AM490" s="92"/>
      <c r="AN490" s="92"/>
      <c r="AO490" s="92"/>
      <c r="AP490" s="92"/>
      <c r="AQ490" s="92"/>
      <c r="AR490" s="92"/>
      <c r="AS490" s="92"/>
      <c r="AT490" s="92"/>
    </row>
    <row r="491" spans="1:46" ht="24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  <c r="AM491" s="92"/>
      <c r="AN491" s="92"/>
      <c r="AO491" s="92"/>
      <c r="AP491" s="92"/>
      <c r="AQ491" s="92"/>
      <c r="AR491" s="92"/>
      <c r="AS491" s="92"/>
      <c r="AT491" s="92"/>
    </row>
    <row r="492" spans="1:46" ht="24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  <c r="AM492" s="92"/>
      <c r="AN492" s="92"/>
      <c r="AO492" s="92"/>
      <c r="AP492" s="92"/>
      <c r="AQ492" s="92"/>
      <c r="AR492" s="92"/>
      <c r="AS492" s="92"/>
      <c r="AT492" s="92"/>
    </row>
    <row r="493" spans="1:46" ht="24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  <c r="AM493" s="92"/>
      <c r="AN493" s="92"/>
      <c r="AO493" s="92"/>
      <c r="AP493" s="92"/>
      <c r="AQ493" s="92"/>
      <c r="AR493" s="92"/>
      <c r="AS493" s="92"/>
      <c r="AT493" s="92"/>
    </row>
    <row r="494" spans="1:46" ht="24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  <c r="AM494" s="92"/>
      <c r="AN494" s="92"/>
      <c r="AO494" s="92"/>
      <c r="AP494" s="92"/>
      <c r="AQ494" s="92"/>
      <c r="AR494" s="92"/>
      <c r="AS494" s="92"/>
      <c r="AT494" s="92"/>
    </row>
    <row r="495" spans="1:46" ht="24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  <c r="AM495" s="92"/>
      <c r="AN495" s="92"/>
      <c r="AO495" s="92"/>
      <c r="AP495" s="92"/>
      <c r="AQ495" s="92"/>
      <c r="AR495" s="92"/>
      <c r="AS495" s="92"/>
      <c r="AT495" s="92"/>
    </row>
    <row r="496" spans="1:46" ht="24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  <c r="AM496" s="92"/>
      <c r="AN496" s="92"/>
      <c r="AO496" s="92"/>
      <c r="AP496" s="92"/>
      <c r="AQ496" s="92"/>
      <c r="AR496" s="92"/>
      <c r="AS496" s="92"/>
      <c r="AT496" s="92"/>
    </row>
    <row r="497" spans="1:46" ht="24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  <c r="AM497" s="92"/>
      <c r="AN497" s="92"/>
      <c r="AO497" s="92"/>
      <c r="AP497" s="92"/>
      <c r="AQ497" s="92"/>
      <c r="AR497" s="92"/>
      <c r="AS497" s="92"/>
      <c r="AT497" s="92"/>
    </row>
    <row r="498" spans="1:46" ht="24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  <c r="AM498" s="92"/>
      <c r="AN498" s="92"/>
      <c r="AO498" s="92"/>
      <c r="AP498" s="92"/>
      <c r="AQ498" s="92"/>
      <c r="AR498" s="92"/>
      <c r="AS498" s="92"/>
      <c r="AT498" s="92"/>
    </row>
    <row r="499" spans="1:46" ht="24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  <c r="AM499" s="92"/>
      <c r="AN499" s="92"/>
      <c r="AO499" s="92"/>
      <c r="AP499" s="92"/>
      <c r="AQ499" s="92"/>
      <c r="AR499" s="92"/>
      <c r="AS499" s="92"/>
      <c r="AT499" s="92"/>
    </row>
    <row r="500" spans="1:46" ht="24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  <c r="AM500" s="92"/>
      <c r="AN500" s="92"/>
      <c r="AO500" s="92"/>
      <c r="AP500" s="92"/>
      <c r="AQ500" s="92"/>
      <c r="AR500" s="92"/>
      <c r="AS500" s="92"/>
      <c r="AT500" s="92"/>
    </row>
    <row r="501" spans="1:46" ht="24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  <c r="AM501" s="92"/>
      <c r="AN501" s="92"/>
      <c r="AO501" s="92"/>
      <c r="AP501" s="92"/>
      <c r="AQ501" s="92"/>
      <c r="AR501" s="92"/>
      <c r="AS501" s="92"/>
      <c r="AT501" s="92"/>
    </row>
    <row r="502" spans="1:46" ht="24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  <c r="AM502" s="92"/>
      <c r="AN502" s="92"/>
      <c r="AO502" s="92"/>
      <c r="AP502" s="92"/>
      <c r="AQ502" s="92"/>
      <c r="AR502" s="92"/>
      <c r="AS502" s="92"/>
      <c r="AT502" s="92"/>
    </row>
    <row r="503" spans="1:46" ht="24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  <c r="AM503" s="92"/>
      <c r="AN503" s="92"/>
      <c r="AO503" s="92"/>
      <c r="AP503" s="92"/>
      <c r="AQ503" s="92"/>
      <c r="AR503" s="92"/>
      <c r="AS503" s="92"/>
      <c r="AT503" s="92"/>
    </row>
    <row r="504" spans="1:46" ht="24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  <c r="AM504" s="92"/>
      <c r="AN504" s="92"/>
      <c r="AO504" s="92"/>
      <c r="AP504" s="92"/>
      <c r="AQ504" s="92"/>
      <c r="AR504" s="92"/>
      <c r="AS504" s="92"/>
      <c r="AT504" s="92"/>
    </row>
    <row r="505" spans="1:46" ht="24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  <c r="AM505" s="92"/>
      <c r="AN505" s="92"/>
      <c r="AO505" s="92"/>
      <c r="AP505" s="92"/>
      <c r="AQ505" s="92"/>
      <c r="AR505" s="92"/>
      <c r="AS505" s="92"/>
      <c r="AT505" s="92"/>
    </row>
    <row r="506" spans="1:46" ht="24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  <c r="AM506" s="92"/>
      <c r="AN506" s="92"/>
      <c r="AO506" s="92"/>
      <c r="AP506" s="92"/>
      <c r="AQ506" s="92"/>
      <c r="AR506" s="92"/>
      <c r="AS506" s="92"/>
      <c r="AT506" s="92"/>
    </row>
    <row r="507" spans="1:46" ht="24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  <c r="AM507" s="92"/>
      <c r="AN507" s="92"/>
      <c r="AO507" s="92"/>
      <c r="AP507" s="92"/>
      <c r="AQ507" s="92"/>
      <c r="AR507" s="92"/>
      <c r="AS507" s="92"/>
      <c r="AT507" s="92"/>
    </row>
    <row r="508" spans="1:46" ht="24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  <c r="AM508" s="92"/>
      <c r="AN508" s="92"/>
      <c r="AO508" s="92"/>
      <c r="AP508" s="92"/>
      <c r="AQ508" s="92"/>
      <c r="AR508" s="92"/>
      <c r="AS508" s="92"/>
      <c r="AT508" s="92"/>
    </row>
    <row r="509" spans="1:46" ht="24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  <c r="AM509" s="92"/>
      <c r="AN509" s="92"/>
      <c r="AO509" s="92"/>
      <c r="AP509" s="92"/>
      <c r="AQ509" s="92"/>
      <c r="AR509" s="92"/>
      <c r="AS509" s="92"/>
      <c r="AT509" s="92"/>
    </row>
    <row r="510" spans="1:46" ht="24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2"/>
      <c r="AT510" s="92"/>
    </row>
    <row r="511" spans="1:46" ht="24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2"/>
      <c r="AT511" s="92"/>
    </row>
    <row r="512" spans="1:46" ht="24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2"/>
      <c r="AT512" s="92"/>
    </row>
    <row r="513" spans="1:46" ht="24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2"/>
      <c r="AT513" s="92"/>
    </row>
    <row r="514" spans="1:46" ht="24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2"/>
      <c r="AT514" s="92"/>
    </row>
    <row r="515" spans="1:46" ht="24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  <c r="AM515" s="92"/>
      <c r="AN515" s="92"/>
      <c r="AO515" s="92"/>
      <c r="AP515" s="92"/>
      <c r="AQ515" s="92"/>
      <c r="AR515" s="92"/>
      <c r="AS515" s="92"/>
      <c r="AT515" s="92"/>
    </row>
    <row r="516" spans="1:46" ht="24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</row>
    <row r="517" spans="1:46" ht="24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  <c r="AM517" s="92"/>
      <c r="AN517" s="92"/>
      <c r="AO517" s="92"/>
      <c r="AP517" s="92"/>
      <c r="AQ517" s="92"/>
      <c r="AR517" s="92"/>
      <c r="AS517" s="92"/>
      <c r="AT517" s="92"/>
    </row>
    <row r="518" spans="1:46" ht="24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  <c r="AM518" s="92"/>
      <c r="AN518" s="92"/>
      <c r="AO518" s="92"/>
      <c r="AP518" s="92"/>
      <c r="AQ518" s="92"/>
      <c r="AR518" s="92"/>
      <c r="AS518" s="92"/>
      <c r="AT518" s="92"/>
    </row>
    <row r="519" spans="1:46" ht="24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  <c r="AM519" s="92"/>
      <c r="AN519" s="92"/>
      <c r="AO519" s="92"/>
      <c r="AP519" s="92"/>
      <c r="AQ519" s="92"/>
      <c r="AR519" s="92"/>
      <c r="AS519" s="92"/>
      <c r="AT519" s="92"/>
    </row>
    <row r="520" spans="1:46" ht="24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  <c r="AM520" s="92"/>
      <c r="AN520" s="92"/>
      <c r="AO520" s="92"/>
      <c r="AP520" s="92"/>
      <c r="AQ520" s="92"/>
      <c r="AR520" s="92"/>
      <c r="AS520" s="92"/>
      <c r="AT520" s="92"/>
    </row>
    <row r="521" spans="1:46" ht="24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  <c r="AM521" s="92"/>
      <c r="AN521" s="92"/>
      <c r="AO521" s="92"/>
      <c r="AP521" s="92"/>
      <c r="AQ521" s="92"/>
      <c r="AR521" s="92"/>
      <c r="AS521" s="92"/>
      <c r="AT521" s="92"/>
    </row>
    <row r="522" spans="1:46" ht="24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  <c r="AM522" s="92"/>
      <c r="AN522" s="92"/>
      <c r="AO522" s="92"/>
      <c r="AP522" s="92"/>
      <c r="AQ522" s="92"/>
      <c r="AR522" s="92"/>
      <c r="AS522" s="92"/>
      <c r="AT522" s="92"/>
    </row>
    <row r="523" spans="1:46" ht="24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  <c r="AM523" s="92"/>
      <c r="AN523" s="92"/>
      <c r="AO523" s="92"/>
      <c r="AP523" s="92"/>
      <c r="AQ523" s="92"/>
      <c r="AR523" s="92"/>
      <c r="AS523" s="92"/>
      <c r="AT523" s="92"/>
    </row>
    <row r="524" spans="1:46" ht="24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2"/>
      <c r="AT524" s="92"/>
    </row>
    <row r="525" spans="1:46" ht="24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2"/>
      <c r="AT525" s="92"/>
    </row>
    <row r="526" spans="1:46" ht="24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2"/>
      <c r="AT526" s="92"/>
    </row>
    <row r="527" spans="1:46" ht="24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2"/>
      <c r="AT527" s="92"/>
    </row>
    <row r="528" spans="1:46" ht="24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2"/>
      <c r="AT528" s="92"/>
    </row>
    <row r="529" spans="1:46" ht="24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  <c r="AM529" s="92"/>
      <c r="AN529" s="92"/>
      <c r="AO529" s="92"/>
      <c r="AP529" s="92"/>
      <c r="AQ529" s="92"/>
      <c r="AR529" s="92"/>
      <c r="AS529" s="92"/>
      <c r="AT529" s="92"/>
    </row>
    <row r="530" spans="1:46" ht="24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  <c r="AM530" s="92"/>
      <c r="AN530" s="92"/>
      <c r="AO530" s="92"/>
      <c r="AP530" s="92"/>
      <c r="AQ530" s="92"/>
      <c r="AR530" s="92"/>
      <c r="AS530" s="92"/>
      <c r="AT530" s="92"/>
    </row>
    <row r="531" spans="1:46" ht="24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  <c r="AM531" s="92"/>
      <c r="AN531" s="92"/>
      <c r="AO531" s="92"/>
      <c r="AP531" s="92"/>
      <c r="AQ531" s="92"/>
      <c r="AR531" s="92"/>
      <c r="AS531" s="92"/>
      <c r="AT531" s="92"/>
    </row>
    <row r="532" spans="1:46" ht="24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  <c r="AM532" s="92"/>
      <c r="AN532" s="92"/>
      <c r="AO532" s="92"/>
      <c r="AP532" s="92"/>
      <c r="AQ532" s="92"/>
      <c r="AR532" s="92"/>
      <c r="AS532" s="92"/>
      <c r="AT532" s="92"/>
    </row>
    <row r="533" spans="1:46" ht="24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  <c r="AM533" s="92"/>
      <c r="AN533" s="92"/>
      <c r="AO533" s="92"/>
      <c r="AP533" s="92"/>
      <c r="AQ533" s="92"/>
      <c r="AR533" s="92"/>
      <c r="AS533" s="92"/>
      <c r="AT533" s="92"/>
    </row>
    <row r="534" spans="1:46" ht="24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  <c r="AM534" s="92"/>
      <c r="AN534" s="92"/>
      <c r="AO534" s="92"/>
      <c r="AP534" s="92"/>
      <c r="AQ534" s="92"/>
      <c r="AR534" s="92"/>
      <c r="AS534" s="92"/>
      <c r="AT534" s="92"/>
    </row>
    <row r="535" spans="1:46" ht="24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  <c r="AM535" s="92"/>
      <c r="AN535" s="92"/>
      <c r="AO535" s="92"/>
      <c r="AP535" s="92"/>
      <c r="AQ535" s="92"/>
      <c r="AR535" s="92"/>
      <c r="AS535" s="92"/>
      <c r="AT535" s="92"/>
    </row>
    <row r="536" spans="1:46" ht="24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  <c r="AM536" s="92"/>
      <c r="AN536" s="92"/>
      <c r="AO536" s="92"/>
      <c r="AP536" s="92"/>
      <c r="AQ536" s="92"/>
      <c r="AR536" s="92"/>
      <c r="AS536" s="92"/>
      <c r="AT536" s="92"/>
    </row>
    <row r="537" spans="1:46" ht="24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  <c r="AM537" s="92"/>
      <c r="AN537" s="92"/>
      <c r="AO537" s="92"/>
      <c r="AP537" s="92"/>
      <c r="AQ537" s="92"/>
      <c r="AR537" s="92"/>
      <c r="AS537" s="92"/>
      <c r="AT537" s="92"/>
    </row>
    <row r="538" spans="1:46" ht="24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2"/>
      <c r="AT538" s="92"/>
    </row>
    <row r="539" spans="1:46" ht="24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2"/>
      <c r="AT539" s="92"/>
    </row>
    <row r="540" spans="1:46" ht="24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2"/>
      <c r="AT540" s="92"/>
    </row>
    <row r="541" spans="1:46" ht="24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2"/>
      <c r="AT541" s="92"/>
    </row>
    <row r="542" spans="1:46" ht="24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2"/>
      <c r="AT542" s="92"/>
    </row>
    <row r="543" spans="1:46" ht="24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  <c r="AM543" s="92"/>
      <c r="AN543" s="92"/>
      <c r="AO543" s="92"/>
      <c r="AP543" s="92"/>
      <c r="AQ543" s="92"/>
      <c r="AR543" s="92"/>
      <c r="AS543" s="92"/>
      <c r="AT543" s="92"/>
    </row>
    <row r="544" spans="1:46" ht="24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  <c r="AM544" s="92"/>
      <c r="AN544" s="92"/>
      <c r="AO544" s="92"/>
      <c r="AP544" s="92"/>
      <c r="AQ544" s="92"/>
      <c r="AR544" s="92"/>
      <c r="AS544" s="92"/>
      <c r="AT544" s="92"/>
    </row>
    <row r="545" spans="1:46" ht="24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  <c r="AM545" s="92"/>
      <c r="AN545" s="92"/>
      <c r="AO545" s="92"/>
      <c r="AP545" s="92"/>
      <c r="AQ545" s="92"/>
      <c r="AR545" s="92"/>
      <c r="AS545" s="92"/>
      <c r="AT545" s="92"/>
    </row>
    <row r="546" spans="1:46" ht="24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  <c r="AM546" s="92"/>
      <c r="AN546" s="92"/>
      <c r="AO546" s="92"/>
      <c r="AP546" s="92"/>
      <c r="AQ546" s="92"/>
      <c r="AR546" s="92"/>
      <c r="AS546" s="92"/>
      <c r="AT546" s="92"/>
    </row>
    <row r="547" spans="1:46" ht="24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  <c r="AM547" s="92"/>
      <c r="AN547" s="92"/>
      <c r="AO547" s="92"/>
      <c r="AP547" s="92"/>
      <c r="AQ547" s="92"/>
      <c r="AR547" s="92"/>
      <c r="AS547" s="92"/>
      <c r="AT547" s="92"/>
    </row>
    <row r="548" spans="1:46" ht="24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  <c r="AM548" s="92"/>
      <c r="AN548" s="92"/>
      <c r="AO548" s="92"/>
      <c r="AP548" s="92"/>
      <c r="AQ548" s="92"/>
      <c r="AR548" s="92"/>
      <c r="AS548" s="92"/>
      <c r="AT548" s="92"/>
    </row>
    <row r="549" spans="1:46" ht="24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  <c r="AM549" s="92"/>
      <c r="AN549" s="92"/>
      <c r="AO549" s="92"/>
      <c r="AP549" s="92"/>
      <c r="AQ549" s="92"/>
      <c r="AR549" s="92"/>
      <c r="AS549" s="92"/>
      <c r="AT549" s="92"/>
    </row>
    <row r="550" spans="1:46" ht="24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  <c r="AM550" s="92"/>
      <c r="AN550" s="92"/>
      <c r="AO550" s="92"/>
      <c r="AP550" s="92"/>
      <c r="AQ550" s="92"/>
      <c r="AR550" s="92"/>
      <c r="AS550" s="92"/>
      <c r="AT550" s="92"/>
    </row>
    <row r="551" spans="1:46" ht="24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  <c r="AM551" s="92"/>
      <c r="AN551" s="92"/>
      <c r="AO551" s="92"/>
      <c r="AP551" s="92"/>
      <c r="AQ551" s="92"/>
      <c r="AR551" s="92"/>
      <c r="AS551" s="92"/>
      <c r="AT551" s="92"/>
    </row>
    <row r="552" spans="1:46" ht="24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  <c r="AM552" s="92"/>
      <c r="AN552" s="92"/>
      <c r="AO552" s="92"/>
      <c r="AP552" s="92"/>
      <c r="AQ552" s="92"/>
      <c r="AR552" s="92"/>
      <c r="AS552" s="92"/>
      <c r="AT552" s="92"/>
    </row>
    <row r="553" spans="1:46" ht="24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  <c r="AM553" s="92"/>
      <c r="AN553" s="92"/>
      <c r="AO553" s="92"/>
      <c r="AP553" s="92"/>
      <c r="AQ553" s="92"/>
      <c r="AR553" s="92"/>
      <c r="AS553" s="92"/>
      <c r="AT553" s="92"/>
    </row>
    <row r="554" spans="1:46" ht="24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  <c r="AM554" s="92"/>
      <c r="AN554" s="92"/>
      <c r="AO554" s="92"/>
      <c r="AP554" s="92"/>
      <c r="AQ554" s="92"/>
      <c r="AR554" s="92"/>
      <c r="AS554" s="92"/>
      <c r="AT554" s="92"/>
    </row>
    <row r="555" spans="1:46" ht="24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  <c r="AM555" s="92"/>
      <c r="AN555" s="92"/>
      <c r="AO555" s="92"/>
      <c r="AP555" s="92"/>
      <c r="AQ555" s="92"/>
      <c r="AR555" s="92"/>
      <c r="AS555" s="92"/>
      <c r="AT555" s="92"/>
    </row>
    <row r="556" spans="1:46" ht="24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  <c r="AM556" s="92"/>
      <c r="AN556" s="92"/>
      <c r="AO556" s="92"/>
      <c r="AP556" s="92"/>
      <c r="AQ556" s="92"/>
      <c r="AR556" s="92"/>
      <c r="AS556" s="92"/>
      <c r="AT556" s="92"/>
    </row>
    <row r="557" spans="1:46" ht="24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  <c r="AM557" s="92"/>
      <c r="AN557" s="92"/>
      <c r="AO557" s="92"/>
      <c r="AP557" s="92"/>
      <c r="AQ557" s="92"/>
      <c r="AR557" s="92"/>
      <c r="AS557" s="92"/>
      <c r="AT557" s="92"/>
    </row>
    <row r="558" spans="1:46" ht="24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  <c r="AM558" s="92"/>
      <c r="AN558" s="92"/>
      <c r="AO558" s="92"/>
      <c r="AP558" s="92"/>
      <c r="AQ558" s="92"/>
      <c r="AR558" s="92"/>
      <c r="AS558" s="92"/>
      <c r="AT558" s="92"/>
    </row>
    <row r="559" spans="1:46" ht="24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  <c r="AM559" s="92"/>
      <c r="AN559" s="92"/>
      <c r="AO559" s="92"/>
      <c r="AP559" s="92"/>
      <c r="AQ559" s="92"/>
      <c r="AR559" s="92"/>
      <c r="AS559" s="92"/>
      <c r="AT559" s="92"/>
    </row>
    <row r="560" spans="1:46" ht="24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  <c r="AM560" s="92"/>
      <c r="AN560" s="92"/>
      <c r="AO560" s="92"/>
      <c r="AP560" s="92"/>
      <c r="AQ560" s="92"/>
      <c r="AR560" s="92"/>
      <c r="AS560" s="92"/>
      <c r="AT560" s="92"/>
    </row>
    <row r="561" spans="1:46" ht="24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  <c r="AM561" s="92"/>
      <c r="AN561" s="92"/>
      <c r="AO561" s="92"/>
      <c r="AP561" s="92"/>
      <c r="AQ561" s="92"/>
      <c r="AR561" s="92"/>
      <c r="AS561" s="92"/>
      <c r="AT561" s="92"/>
    </row>
    <row r="562" spans="1:46" ht="24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  <c r="AM562" s="92"/>
      <c r="AN562" s="92"/>
      <c r="AO562" s="92"/>
      <c r="AP562" s="92"/>
      <c r="AQ562" s="92"/>
      <c r="AR562" s="92"/>
      <c r="AS562" s="92"/>
      <c r="AT562" s="92"/>
    </row>
    <row r="563" spans="1:46" ht="24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  <c r="AM563" s="92"/>
      <c r="AN563" s="92"/>
      <c r="AO563" s="92"/>
      <c r="AP563" s="92"/>
      <c r="AQ563" s="92"/>
      <c r="AR563" s="92"/>
      <c r="AS563" s="92"/>
      <c r="AT563" s="92"/>
    </row>
    <row r="564" spans="1:46" ht="24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  <c r="AM564" s="92"/>
      <c r="AN564" s="92"/>
      <c r="AO564" s="92"/>
      <c r="AP564" s="92"/>
      <c r="AQ564" s="92"/>
      <c r="AR564" s="92"/>
      <c r="AS564" s="92"/>
      <c r="AT564" s="92"/>
    </row>
    <row r="565" spans="1:46" ht="24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  <c r="AM565" s="92"/>
      <c r="AN565" s="92"/>
      <c r="AO565" s="92"/>
      <c r="AP565" s="92"/>
      <c r="AQ565" s="92"/>
      <c r="AR565" s="92"/>
      <c r="AS565" s="92"/>
      <c r="AT565" s="92"/>
    </row>
    <row r="566" spans="1:46" ht="24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  <c r="AM566" s="92"/>
      <c r="AN566" s="92"/>
      <c r="AO566" s="92"/>
      <c r="AP566" s="92"/>
      <c r="AQ566" s="92"/>
      <c r="AR566" s="92"/>
      <c r="AS566" s="92"/>
      <c r="AT566" s="92"/>
    </row>
    <row r="567" spans="1:46" ht="24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  <c r="AM567" s="92"/>
      <c r="AN567" s="92"/>
      <c r="AO567" s="92"/>
      <c r="AP567" s="92"/>
      <c r="AQ567" s="92"/>
      <c r="AR567" s="92"/>
      <c r="AS567" s="92"/>
      <c r="AT567" s="92"/>
    </row>
    <row r="568" spans="1:46" ht="24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  <c r="AM568" s="92"/>
      <c r="AN568" s="92"/>
      <c r="AO568" s="92"/>
      <c r="AP568" s="92"/>
      <c r="AQ568" s="92"/>
      <c r="AR568" s="92"/>
      <c r="AS568" s="92"/>
      <c r="AT568" s="92"/>
    </row>
    <row r="569" spans="1:46" ht="24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  <c r="AM569" s="92"/>
      <c r="AN569" s="92"/>
      <c r="AO569" s="92"/>
      <c r="AP569" s="92"/>
      <c r="AQ569" s="92"/>
      <c r="AR569" s="92"/>
      <c r="AS569" s="92"/>
      <c r="AT569" s="92"/>
    </row>
    <row r="570" spans="1:46" ht="24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  <c r="AM570" s="92"/>
      <c r="AN570" s="92"/>
      <c r="AO570" s="92"/>
      <c r="AP570" s="92"/>
      <c r="AQ570" s="92"/>
      <c r="AR570" s="92"/>
      <c r="AS570" s="92"/>
      <c r="AT570" s="92"/>
    </row>
    <row r="571" spans="1:46" ht="24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  <c r="AM571" s="92"/>
      <c r="AN571" s="92"/>
      <c r="AO571" s="92"/>
      <c r="AP571" s="92"/>
      <c r="AQ571" s="92"/>
      <c r="AR571" s="92"/>
      <c r="AS571" s="92"/>
      <c r="AT571" s="92"/>
    </row>
    <row r="572" spans="1:46" ht="24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  <c r="AM572" s="92"/>
      <c r="AN572" s="92"/>
      <c r="AO572" s="92"/>
      <c r="AP572" s="92"/>
      <c r="AQ572" s="92"/>
      <c r="AR572" s="92"/>
      <c r="AS572" s="92"/>
      <c r="AT572" s="92"/>
    </row>
    <row r="573" spans="1:46" ht="24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  <c r="AM573" s="92"/>
      <c r="AN573" s="92"/>
      <c r="AO573" s="92"/>
      <c r="AP573" s="92"/>
      <c r="AQ573" s="92"/>
      <c r="AR573" s="92"/>
      <c r="AS573" s="92"/>
      <c r="AT573" s="92"/>
    </row>
    <row r="574" spans="1:46" ht="24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  <c r="AM574" s="92"/>
      <c r="AN574" s="92"/>
      <c r="AO574" s="92"/>
      <c r="AP574" s="92"/>
      <c r="AQ574" s="92"/>
      <c r="AR574" s="92"/>
      <c r="AS574" s="92"/>
      <c r="AT574" s="92"/>
    </row>
    <row r="575" spans="1:46" ht="24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  <c r="AM575" s="92"/>
      <c r="AN575" s="92"/>
      <c r="AO575" s="92"/>
      <c r="AP575" s="92"/>
      <c r="AQ575" s="92"/>
      <c r="AR575" s="92"/>
      <c r="AS575" s="92"/>
      <c r="AT575" s="92"/>
    </row>
    <row r="576" spans="1:46" ht="24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  <c r="AM576" s="92"/>
      <c r="AN576" s="92"/>
      <c r="AO576" s="92"/>
      <c r="AP576" s="92"/>
      <c r="AQ576" s="92"/>
      <c r="AR576" s="92"/>
      <c r="AS576" s="92"/>
      <c r="AT576" s="92"/>
    </row>
    <row r="577" spans="1:46" ht="24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  <c r="AM577" s="92"/>
      <c r="AN577" s="92"/>
      <c r="AO577" s="92"/>
      <c r="AP577" s="92"/>
      <c r="AQ577" s="92"/>
      <c r="AR577" s="92"/>
      <c r="AS577" s="92"/>
      <c r="AT577" s="92"/>
    </row>
    <row r="578" spans="1:46" ht="24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  <c r="AM578" s="92"/>
      <c r="AN578" s="92"/>
      <c r="AO578" s="92"/>
      <c r="AP578" s="92"/>
      <c r="AQ578" s="92"/>
      <c r="AR578" s="92"/>
      <c r="AS578" s="92"/>
      <c r="AT578" s="92"/>
    </row>
    <row r="579" spans="1:46" ht="24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  <c r="AM579" s="92"/>
      <c r="AN579" s="92"/>
      <c r="AO579" s="92"/>
      <c r="AP579" s="92"/>
      <c r="AQ579" s="92"/>
      <c r="AR579" s="92"/>
      <c r="AS579" s="92"/>
      <c r="AT579" s="92"/>
    </row>
    <row r="580" spans="1:46" ht="24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  <c r="AM580" s="92"/>
      <c r="AN580" s="92"/>
      <c r="AO580" s="92"/>
      <c r="AP580" s="92"/>
      <c r="AQ580" s="92"/>
      <c r="AR580" s="92"/>
      <c r="AS580" s="92"/>
      <c r="AT580" s="92"/>
    </row>
    <row r="581" spans="1:46" ht="24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  <c r="AM581" s="92"/>
      <c r="AN581" s="92"/>
      <c r="AO581" s="92"/>
      <c r="AP581" s="92"/>
      <c r="AQ581" s="92"/>
      <c r="AR581" s="92"/>
      <c r="AS581" s="92"/>
      <c r="AT581" s="92"/>
    </row>
    <row r="582" spans="1:46" ht="24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  <c r="AM582" s="92"/>
      <c r="AN582" s="92"/>
      <c r="AO582" s="92"/>
      <c r="AP582" s="92"/>
      <c r="AQ582" s="92"/>
      <c r="AR582" s="92"/>
      <c r="AS582" s="92"/>
      <c r="AT582" s="92"/>
    </row>
    <row r="583" spans="1:46" ht="24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  <c r="AM583" s="92"/>
      <c r="AN583" s="92"/>
      <c r="AO583" s="92"/>
      <c r="AP583" s="92"/>
      <c r="AQ583" s="92"/>
      <c r="AR583" s="92"/>
      <c r="AS583" s="92"/>
      <c r="AT583" s="92"/>
    </row>
    <row r="584" spans="1:46" ht="24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  <c r="AM584" s="92"/>
      <c r="AN584" s="92"/>
      <c r="AO584" s="92"/>
      <c r="AP584" s="92"/>
      <c r="AQ584" s="92"/>
      <c r="AR584" s="92"/>
      <c r="AS584" s="92"/>
      <c r="AT584" s="92"/>
    </row>
    <row r="585" spans="1:46" ht="24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  <c r="AM585" s="92"/>
      <c r="AN585" s="92"/>
      <c r="AO585" s="92"/>
      <c r="AP585" s="92"/>
      <c r="AQ585" s="92"/>
      <c r="AR585" s="92"/>
      <c r="AS585" s="92"/>
      <c r="AT585" s="92"/>
    </row>
    <row r="586" spans="1:46" ht="24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  <c r="AM586" s="92"/>
      <c r="AN586" s="92"/>
      <c r="AO586" s="92"/>
      <c r="AP586" s="92"/>
      <c r="AQ586" s="92"/>
      <c r="AR586" s="92"/>
      <c r="AS586" s="92"/>
      <c r="AT586" s="92"/>
    </row>
    <row r="587" spans="1:46" ht="24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  <c r="AM587" s="92"/>
      <c r="AN587" s="92"/>
      <c r="AO587" s="92"/>
      <c r="AP587" s="92"/>
      <c r="AQ587" s="92"/>
      <c r="AR587" s="92"/>
      <c r="AS587" s="92"/>
      <c r="AT587" s="92"/>
    </row>
    <row r="588" spans="1:46" ht="24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  <c r="AM588" s="92"/>
      <c r="AN588" s="92"/>
      <c r="AO588" s="92"/>
      <c r="AP588" s="92"/>
      <c r="AQ588" s="92"/>
      <c r="AR588" s="92"/>
      <c r="AS588" s="92"/>
      <c r="AT588" s="92"/>
    </row>
    <row r="589" spans="1:46" ht="24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  <c r="AM589" s="92"/>
      <c r="AN589" s="92"/>
      <c r="AO589" s="92"/>
      <c r="AP589" s="92"/>
      <c r="AQ589" s="92"/>
      <c r="AR589" s="92"/>
      <c r="AS589" s="92"/>
      <c r="AT589" s="92"/>
    </row>
    <row r="590" spans="1:46" ht="24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  <c r="AM590" s="92"/>
      <c r="AN590" s="92"/>
      <c r="AO590" s="92"/>
      <c r="AP590" s="92"/>
      <c r="AQ590" s="92"/>
      <c r="AR590" s="92"/>
      <c r="AS590" s="92"/>
      <c r="AT590" s="92"/>
    </row>
    <row r="591" spans="1:46" ht="24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  <c r="AM591" s="92"/>
      <c r="AN591" s="92"/>
      <c r="AO591" s="92"/>
      <c r="AP591" s="92"/>
      <c r="AQ591" s="92"/>
      <c r="AR591" s="92"/>
      <c r="AS591" s="92"/>
      <c r="AT591" s="92"/>
    </row>
    <row r="592" spans="1:46" ht="24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  <c r="AM592" s="92"/>
      <c r="AN592" s="92"/>
      <c r="AO592" s="92"/>
      <c r="AP592" s="92"/>
      <c r="AQ592" s="92"/>
      <c r="AR592" s="92"/>
      <c r="AS592" s="92"/>
      <c r="AT592" s="92"/>
    </row>
    <row r="593" spans="1:46" ht="24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  <c r="AM593" s="92"/>
      <c r="AN593" s="92"/>
      <c r="AO593" s="92"/>
      <c r="AP593" s="92"/>
      <c r="AQ593" s="92"/>
      <c r="AR593" s="92"/>
      <c r="AS593" s="92"/>
      <c r="AT593" s="92"/>
    </row>
    <row r="594" spans="1:46" ht="24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  <c r="AM594" s="92"/>
      <c r="AN594" s="92"/>
      <c r="AO594" s="92"/>
      <c r="AP594" s="92"/>
      <c r="AQ594" s="92"/>
      <c r="AR594" s="92"/>
      <c r="AS594" s="92"/>
      <c r="AT594" s="92"/>
    </row>
    <row r="595" spans="1:46" ht="24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  <c r="AM595" s="92"/>
      <c r="AN595" s="92"/>
      <c r="AO595" s="92"/>
      <c r="AP595" s="92"/>
      <c r="AQ595" s="92"/>
      <c r="AR595" s="92"/>
      <c r="AS595" s="92"/>
      <c r="AT595" s="92"/>
    </row>
    <row r="596" spans="1:46" ht="24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  <c r="AM596" s="92"/>
      <c r="AN596" s="92"/>
      <c r="AO596" s="92"/>
      <c r="AP596" s="92"/>
      <c r="AQ596" s="92"/>
      <c r="AR596" s="92"/>
      <c r="AS596" s="92"/>
      <c r="AT596" s="92"/>
    </row>
    <row r="597" spans="1:46" ht="24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  <c r="AM597" s="92"/>
      <c r="AN597" s="92"/>
      <c r="AO597" s="92"/>
      <c r="AP597" s="92"/>
      <c r="AQ597" s="92"/>
      <c r="AR597" s="92"/>
      <c r="AS597" s="92"/>
      <c r="AT597" s="92"/>
    </row>
    <row r="598" spans="1:46" ht="24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  <c r="AM598" s="92"/>
      <c r="AN598" s="92"/>
      <c r="AO598" s="92"/>
      <c r="AP598" s="92"/>
      <c r="AQ598" s="92"/>
      <c r="AR598" s="92"/>
      <c r="AS598" s="92"/>
      <c r="AT598" s="92"/>
    </row>
    <row r="599" spans="1:46" ht="24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  <c r="AM599" s="92"/>
      <c r="AN599" s="92"/>
      <c r="AO599" s="92"/>
      <c r="AP599" s="92"/>
      <c r="AQ599" s="92"/>
      <c r="AR599" s="92"/>
      <c r="AS599" s="92"/>
      <c r="AT599" s="92"/>
    </row>
    <row r="600" spans="1:46" ht="24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  <c r="AM600" s="92"/>
      <c r="AN600" s="92"/>
      <c r="AO600" s="92"/>
      <c r="AP600" s="92"/>
      <c r="AQ600" s="92"/>
      <c r="AR600" s="92"/>
      <c r="AS600" s="92"/>
      <c r="AT600" s="92"/>
    </row>
    <row r="601" spans="1:46" ht="24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  <c r="AM601" s="92"/>
      <c r="AN601" s="92"/>
      <c r="AO601" s="92"/>
      <c r="AP601" s="92"/>
      <c r="AQ601" s="92"/>
      <c r="AR601" s="92"/>
      <c r="AS601" s="92"/>
      <c r="AT601" s="92"/>
    </row>
    <row r="602" spans="1:46" ht="24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  <c r="AM602" s="92"/>
      <c r="AN602" s="92"/>
      <c r="AO602" s="92"/>
      <c r="AP602" s="92"/>
      <c r="AQ602" s="92"/>
      <c r="AR602" s="92"/>
      <c r="AS602" s="92"/>
      <c r="AT602" s="92"/>
    </row>
    <row r="603" spans="1:46" ht="24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  <c r="AM603" s="92"/>
      <c r="AN603" s="92"/>
      <c r="AO603" s="92"/>
      <c r="AP603" s="92"/>
      <c r="AQ603" s="92"/>
      <c r="AR603" s="92"/>
      <c r="AS603" s="92"/>
      <c r="AT603" s="92"/>
    </row>
    <row r="604" spans="1:46" ht="24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  <c r="AM604" s="92"/>
      <c r="AN604" s="92"/>
      <c r="AO604" s="92"/>
      <c r="AP604" s="92"/>
      <c r="AQ604" s="92"/>
      <c r="AR604" s="92"/>
      <c r="AS604" s="92"/>
      <c r="AT604" s="92"/>
    </row>
    <row r="605" spans="1:46" ht="24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</row>
    <row r="606" spans="1:46" ht="24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  <c r="AM606" s="92"/>
      <c r="AN606" s="92"/>
      <c r="AO606" s="92"/>
      <c r="AP606" s="92"/>
      <c r="AQ606" s="92"/>
      <c r="AR606" s="92"/>
      <c r="AS606" s="92"/>
      <c r="AT606" s="92"/>
    </row>
    <row r="607" spans="1:46" ht="24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  <c r="AM607" s="92"/>
      <c r="AN607" s="92"/>
      <c r="AO607" s="92"/>
      <c r="AP607" s="92"/>
      <c r="AQ607" s="92"/>
      <c r="AR607" s="92"/>
      <c r="AS607" s="92"/>
      <c r="AT607" s="92"/>
    </row>
    <row r="608" spans="1:46" ht="24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  <c r="AM608" s="92"/>
      <c r="AN608" s="92"/>
      <c r="AO608" s="92"/>
      <c r="AP608" s="92"/>
      <c r="AQ608" s="92"/>
      <c r="AR608" s="92"/>
      <c r="AS608" s="92"/>
      <c r="AT608" s="92"/>
    </row>
    <row r="609" spans="1:46" ht="24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  <c r="AM609" s="92"/>
      <c r="AN609" s="92"/>
      <c r="AO609" s="92"/>
      <c r="AP609" s="92"/>
      <c r="AQ609" s="92"/>
      <c r="AR609" s="92"/>
      <c r="AS609" s="92"/>
      <c r="AT609" s="92"/>
    </row>
    <row r="610" spans="1:46" ht="24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  <c r="AM610" s="92"/>
      <c r="AN610" s="92"/>
      <c r="AO610" s="92"/>
      <c r="AP610" s="92"/>
      <c r="AQ610" s="92"/>
      <c r="AR610" s="92"/>
      <c r="AS610" s="92"/>
      <c r="AT610" s="92"/>
    </row>
    <row r="611" spans="1:46" ht="24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  <c r="AM611" s="92"/>
      <c r="AN611" s="92"/>
      <c r="AO611" s="92"/>
      <c r="AP611" s="92"/>
      <c r="AQ611" s="92"/>
      <c r="AR611" s="92"/>
      <c r="AS611" s="92"/>
      <c r="AT611" s="92"/>
    </row>
    <row r="612" spans="1:46" ht="24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  <c r="AM612" s="92"/>
      <c r="AN612" s="92"/>
      <c r="AO612" s="92"/>
      <c r="AP612" s="92"/>
      <c r="AQ612" s="92"/>
      <c r="AR612" s="92"/>
      <c r="AS612" s="92"/>
      <c r="AT612" s="92"/>
    </row>
    <row r="613" spans="1:46" ht="24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  <c r="AM613" s="92"/>
      <c r="AN613" s="92"/>
      <c r="AO613" s="92"/>
      <c r="AP613" s="92"/>
      <c r="AQ613" s="92"/>
      <c r="AR613" s="92"/>
      <c r="AS613" s="92"/>
      <c r="AT613" s="92"/>
    </row>
    <row r="614" spans="1:46" ht="24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  <c r="AM614" s="92"/>
      <c r="AN614" s="92"/>
      <c r="AO614" s="92"/>
      <c r="AP614" s="92"/>
      <c r="AQ614" s="92"/>
      <c r="AR614" s="92"/>
      <c r="AS614" s="92"/>
      <c r="AT614" s="92"/>
    </row>
    <row r="615" spans="1:46" ht="24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  <c r="AM615" s="92"/>
      <c r="AN615" s="92"/>
      <c r="AO615" s="92"/>
      <c r="AP615" s="92"/>
      <c r="AQ615" s="92"/>
      <c r="AR615" s="92"/>
      <c r="AS615" s="92"/>
      <c r="AT615" s="92"/>
    </row>
    <row r="616" spans="1:46" ht="24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  <c r="AM616" s="92"/>
      <c r="AN616" s="92"/>
      <c r="AO616" s="92"/>
      <c r="AP616" s="92"/>
      <c r="AQ616" s="92"/>
      <c r="AR616" s="92"/>
      <c r="AS616" s="92"/>
      <c r="AT616" s="92"/>
    </row>
    <row r="617" spans="1:46" ht="24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  <c r="AM617" s="92"/>
      <c r="AN617" s="92"/>
      <c r="AO617" s="92"/>
      <c r="AP617" s="92"/>
      <c r="AQ617" s="92"/>
      <c r="AR617" s="92"/>
      <c r="AS617" s="92"/>
      <c r="AT617" s="92"/>
    </row>
    <row r="618" spans="1:46" ht="24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  <c r="AM618" s="92"/>
      <c r="AN618" s="92"/>
      <c r="AO618" s="92"/>
      <c r="AP618" s="92"/>
      <c r="AQ618" s="92"/>
      <c r="AR618" s="92"/>
      <c r="AS618" s="92"/>
      <c r="AT618" s="92"/>
    </row>
    <row r="619" spans="1:46" ht="24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  <c r="AM619" s="92"/>
      <c r="AN619" s="92"/>
      <c r="AO619" s="92"/>
      <c r="AP619" s="92"/>
      <c r="AQ619" s="92"/>
      <c r="AR619" s="92"/>
      <c r="AS619" s="92"/>
      <c r="AT619" s="92"/>
    </row>
    <row r="620" spans="1:46" ht="24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  <c r="AM620" s="92"/>
      <c r="AN620" s="92"/>
      <c r="AO620" s="92"/>
      <c r="AP620" s="92"/>
      <c r="AQ620" s="92"/>
      <c r="AR620" s="92"/>
      <c r="AS620" s="92"/>
      <c r="AT620" s="92"/>
    </row>
    <row r="621" spans="1:46" ht="24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  <c r="AM621" s="92"/>
      <c r="AN621" s="92"/>
      <c r="AO621" s="92"/>
      <c r="AP621" s="92"/>
      <c r="AQ621" s="92"/>
      <c r="AR621" s="92"/>
      <c r="AS621" s="92"/>
      <c r="AT621" s="92"/>
    </row>
    <row r="622" spans="1:46" ht="24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  <c r="AM622" s="92"/>
      <c r="AN622" s="92"/>
      <c r="AO622" s="92"/>
      <c r="AP622" s="92"/>
      <c r="AQ622" s="92"/>
      <c r="AR622" s="92"/>
      <c r="AS622" s="92"/>
      <c r="AT622" s="92"/>
    </row>
    <row r="623" spans="1:46" ht="24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  <c r="AM623" s="92"/>
      <c r="AN623" s="92"/>
      <c r="AO623" s="92"/>
      <c r="AP623" s="92"/>
      <c r="AQ623" s="92"/>
      <c r="AR623" s="92"/>
      <c r="AS623" s="92"/>
      <c r="AT623" s="92"/>
    </row>
    <row r="624" spans="1:46" ht="24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  <c r="AM624" s="92"/>
      <c r="AN624" s="92"/>
      <c r="AO624" s="92"/>
      <c r="AP624" s="92"/>
      <c r="AQ624" s="92"/>
      <c r="AR624" s="92"/>
      <c r="AS624" s="92"/>
      <c r="AT624" s="92"/>
    </row>
    <row r="625" spans="1:46" ht="24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</row>
    <row r="626" spans="1:46" ht="24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  <c r="AM626" s="92"/>
      <c r="AN626" s="92"/>
      <c r="AO626" s="92"/>
      <c r="AP626" s="92"/>
      <c r="AQ626" s="92"/>
      <c r="AR626" s="92"/>
      <c r="AS626" s="92"/>
      <c r="AT626" s="92"/>
    </row>
    <row r="627" spans="1:46" ht="24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  <c r="AM627" s="92"/>
      <c r="AN627" s="92"/>
      <c r="AO627" s="92"/>
      <c r="AP627" s="92"/>
      <c r="AQ627" s="92"/>
      <c r="AR627" s="92"/>
      <c r="AS627" s="92"/>
      <c r="AT627" s="92"/>
    </row>
    <row r="628" spans="1:46" ht="24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  <c r="AM628" s="92"/>
      <c r="AN628" s="92"/>
      <c r="AO628" s="92"/>
      <c r="AP628" s="92"/>
      <c r="AQ628" s="92"/>
      <c r="AR628" s="92"/>
      <c r="AS628" s="92"/>
      <c r="AT628" s="92"/>
    </row>
    <row r="629" spans="1:46" ht="24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  <c r="AM629" s="92"/>
      <c r="AN629" s="92"/>
      <c r="AO629" s="92"/>
      <c r="AP629" s="92"/>
      <c r="AQ629" s="92"/>
      <c r="AR629" s="92"/>
      <c r="AS629" s="92"/>
      <c r="AT629" s="92"/>
    </row>
    <row r="630" spans="1:46" ht="24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  <c r="AM630" s="92"/>
      <c r="AN630" s="92"/>
      <c r="AO630" s="92"/>
      <c r="AP630" s="92"/>
      <c r="AQ630" s="92"/>
      <c r="AR630" s="92"/>
      <c r="AS630" s="92"/>
      <c r="AT630" s="92"/>
    </row>
    <row r="631" spans="1:46" ht="24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  <c r="AM631" s="92"/>
      <c r="AN631" s="92"/>
      <c r="AO631" s="92"/>
      <c r="AP631" s="92"/>
      <c r="AQ631" s="92"/>
      <c r="AR631" s="92"/>
      <c r="AS631" s="92"/>
      <c r="AT631" s="92"/>
    </row>
    <row r="632" spans="1:46" ht="24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  <c r="AM632" s="92"/>
      <c r="AN632" s="92"/>
      <c r="AO632" s="92"/>
      <c r="AP632" s="92"/>
      <c r="AQ632" s="92"/>
      <c r="AR632" s="92"/>
      <c r="AS632" s="92"/>
      <c r="AT632" s="92"/>
    </row>
    <row r="633" spans="1:46" ht="24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  <c r="AM633" s="92"/>
      <c r="AN633" s="92"/>
      <c r="AO633" s="92"/>
      <c r="AP633" s="92"/>
      <c r="AQ633" s="92"/>
      <c r="AR633" s="92"/>
      <c r="AS633" s="92"/>
      <c r="AT633" s="92"/>
    </row>
    <row r="634" spans="1:46" ht="24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  <c r="AM634" s="92"/>
      <c r="AN634" s="92"/>
      <c r="AO634" s="92"/>
      <c r="AP634" s="92"/>
      <c r="AQ634" s="92"/>
      <c r="AR634" s="92"/>
      <c r="AS634" s="92"/>
      <c r="AT634" s="92"/>
    </row>
    <row r="635" spans="1:46" ht="24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  <c r="AM635" s="92"/>
      <c r="AN635" s="92"/>
      <c r="AO635" s="92"/>
      <c r="AP635" s="92"/>
      <c r="AQ635" s="92"/>
      <c r="AR635" s="92"/>
      <c r="AS635" s="92"/>
      <c r="AT635" s="92"/>
    </row>
    <row r="636" spans="1:46" ht="24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  <c r="AM636" s="92"/>
      <c r="AN636" s="92"/>
      <c r="AO636" s="92"/>
      <c r="AP636" s="92"/>
      <c r="AQ636" s="92"/>
      <c r="AR636" s="92"/>
      <c r="AS636" s="92"/>
      <c r="AT636" s="92"/>
    </row>
    <row r="637" spans="1:46" ht="24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  <c r="AM637" s="92"/>
      <c r="AN637" s="92"/>
      <c r="AO637" s="92"/>
      <c r="AP637" s="92"/>
      <c r="AQ637" s="92"/>
      <c r="AR637" s="92"/>
      <c r="AS637" s="92"/>
      <c r="AT637" s="92"/>
    </row>
    <row r="638" spans="1:46" ht="24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  <c r="AM638" s="92"/>
      <c r="AN638" s="92"/>
      <c r="AO638" s="92"/>
      <c r="AP638" s="92"/>
      <c r="AQ638" s="92"/>
      <c r="AR638" s="92"/>
      <c r="AS638" s="92"/>
      <c r="AT638" s="92"/>
    </row>
    <row r="639" spans="1:46" ht="24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  <c r="AM639" s="92"/>
      <c r="AN639" s="92"/>
      <c r="AO639" s="92"/>
      <c r="AP639" s="92"/>
      <c r="AQ639" s="92"/>
      <c r="AR639" s="92"/>
      <c r="AS639" s="92"/>
      <c r="AT639" s="92"/>
    </row>
    <row r="640" spans="1:46" ht="24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  <c r="AM640" s="92"/>
      <c r="AN640" s="92"/>
      <c r="AO640" s="92"/>
      <c r="AP640" s="92"/>
      <c r="AQ640" s="92"/>
      <c r="AR640" s="92"/>
      <c r="AS640" s="92"/>
      <c r="AT640" s="92"/>
    </row>
    <row r="641" spans="1:46" ht="24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  <c r="AM641" s="92"/>
      <c r="AN641" s="92"/>
      <c r="AO641" s="92"/>
      <c r="AP641" s="92"/>
      <c r="AQ641" s="92"/>
      <c r="AR641" s="92"/>
      <c r="AS641" s="92"/>
      <c r="AT641" s="92"/>
    </row>
    <row r="642" spans="1:46" ht="24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  <c r="AM642" s="92"/>
      <c r="AN642" s="92"/>
      <c r="AO642" s="92"/>
      <c r="AP642" s="92"/>
      <c r="AQ642" s="92"/>
      <c r="AR642" s="92"/>
      <c r="AS642" s="92"/>
      <c r="AT642" s="92"/>
    </row>
    <row r="643" spans="1:46" ht="24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  <c r="AM643" s="92"/>
      <c r="AN643" s="92"/>
      <c r="AO643" s="92"/>
      <c r="AP643" s="92"/>
      <c r="AQ643" s="92"/>
      <c r="AR643" s="92"/>
      <c r="AS643" s="92"/>
      <c r="AT643" s="92"/>
    </row>
    <row r="644" spans="1:46" ht="24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  <c r="AM644" s="92"/>
      <c r="AN644" s="92"/>
      <c r="AO644" s="92"/>
      <c r="AP644" s="92"/>
      <c r="AQ644" s="92"/>
      <c r="AR644" s="92"/>
      <c r="AS644" s="92"/>
      <c r="AT644" s="92"/>
    </row>
    <row r="645" spans="1:46" ht="24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  <c r="AM645" s="92"/>
      <c r="AN645" s="92"/>
      <c r="AO645" s="92"/>
      <c r="AP645" s="92"/>
      <c r="AQ645" s="92"/>
      <c r="AR645" s="92"/>
      <c r="AS645" s="92"/>
      <c r="AT645" s="92"/>
    </row>
    <row r="646" spans="1:46" ht="24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  <c r="AM646" s="92"/>
      <c r="AN646" s="92"/>
      <c r="AO646" s="92"/>
      <c r="AP646" s="92"/>
      <c r="AQ646" s="92"/>
      <c r="AR646" s="92"/>
      <c r="AS646" s="92"/>
      <c r="AT646" s="92"/>
    </row>
    <row r="647" spans="1:46" ht="24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  <c r="AM647" s="92"/>
      <c r="AN647" s="92"/>
      <c r="AO647" s="92"/>
      <c r="AP647" s="92"/>
      <c r="AQ647" s="92"/>
      <c r="AR647" s="92"/>
      <c r="AS647" s="92"/>
      <c r="AT647" s="92"/>
    </row>
    <row r="648" spans="1:46" ht="24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  <c r="AM648" s="92"/>
      <c r="AN648" s="92"/>
      <c r="AO648" s="92"/>
      <c r="AP648" s="92"/>
      <c r="AQ648" s="92"/>
      <c r="AR648" s="92"/>
      <c r="AS648" s="92"/>
      <c r="AT648" s="92"/>
    </row>
    <row r="649" spans="1:46" ht="24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  <c r="AM649" s="92"/>
      <c r="AN649" s="92"/>
      <c r="AO649" s="92"/>
      <c r="AP649" s="92"/>
      <c r="AQ649" s="92"/>
      <c r="AR649" s="92"/>
      <c r="AS649" s="92"/>
      <c r="AT649" s="92"/>
    </row>
    <row r="650" spans="1:46" ht="24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2"/>
      <c r="AT650" s="92"/>
    </row>
    <row r="651" spans="1:46" ht="24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2"/>
      <c r="AT651" s="92"/>
    </row>
    <row r="652" spans="1:46" ht="24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2"/>
      <c r="AT652" s="92"/>
    </row>
    <row r="653" spans="1:46" ht="24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2"/>
      <c r="AT653" s="92"/>
    </row>
    <row r="654" spans="1:46" ht="24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2"/>
      <c r="AT654" s="92"/>
    </row>
    <row r="655" spans="1:46" ht="24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  <c r="AM655" s="92"/>
      <c r="AN655" s="92"/>
      <c r="AO655" s="92"/>
      <c r="AP655" s="92"/>
      <c r="AQ655" s="92"/>
      <c r="AR655" s="92"/>
      <c r="AS655" s="92"/>
      <c r="AT655" s="92"/>
    </row>
    <row r="656" spans="1:46" ht="24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  <c r="AM656" s="92"/>
      <c r="AN656" s="92"/>
      <c r="AO656" s="92"/>
      <c r="AP656" s="92"/>
      <c r="AQ656" s="92"/>
      <c r="AR656" s="92"/>
      <c r="AS656" s="92"/>
      <c r="AT656" s="92"/>
    </row>
    <row r="657" spans="1:46" ht="24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  <c r="AM657" s="92"/>
      <c r="AN657" s="92"/>
      <c r="AO657" s="92"/>
      <c r="AP657" s="92"/>
      <c r="AQ657" s="92"/>
      <c r="AR657" s="92"/>
      <c r="AS657" s="92"/>
      <c r="AT657" s="92"/>
    </row>
    <row r="658" spans="1:46" ht="24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  <c r="AM658" s="92"/>
      <c r="AN658" s="92"/>
      <c r="AO658" s="92"/>
      <c r="AP658" s="92"/>
      <c r="AQ658" s="92"/>
      <c r="AR658" s="92"/>
      <c r="AS658" s="92"/>
      <c r="AT658" s="92"/>
    </row>
    <row r="659" spans="1:46" ht="24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  <c r="AM659" s="92"/>
      <c r="AN659" s="92"/>
      <c r="AO659" s="92"/>
      <c r="AP659" s="92"/>
      <c r="AQ659" s="92"/>
      <c r="AR659" s="92"/>
      <c r="AS659" s="92"/>
      <c r="AT659" s="92"/>
    </row>
    <row r="660" spans="1:46" ht="24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  <c r="AM660" s="92"/>
      <c r="AN660" s="92"/>
      <c r="AO660" s="92"/>
      <c r="AP660" s="92"/>
      <c r="AQ660" s="92"/>
      <c r="AR660" s="92"/>
      <c r="AS660" s="92"/>
      <c r="AT660" s="92"/>
    </row>
    <row r="661" spans="1:46" ht="24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  <c r="AM661" s="92"/>
      <c r="AN661" s="92"/>
      <c r="AO661" s="92"/>
      <c r="AP661" s="92"/>
      <c r="AQ661" s="92"/>
      <c r="AR661" s="92"/>
      <c r="AS661" s="92"/>
      <c r="AT661" s="92"/>
    </row>
    <row r="662" spans="1:46" ht="24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  <c r="AK662" s="92"/>
      <c r="AL662" s="92"/>
      <c r="AM662" s="92"/>
      <c r="AN662" s="92"/>
      <c r="AO662" s="92"/>
      <c r="AP662" s="92"/>
      <c r="AQ662" s="92"/>
      <c r="AR662" s="92"/>
      <c r="AS662" s="92"/>
      <c r="AT662" s="92"/>
    </row>
    <row r="663" spans="1:46" ht="24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  <c r="AM663" s="92"/>
      <c r="AN663" s="92"/>
      <c r="AO663" s="92"/>
      <c r="AP663" s="92"/>
      <c r="AQ663" s="92"/>
      <c r="AR663" s="92"/>
      <c r="AS663" s="92"/>
      <c r="AT663" s="92"/>
    </row>
    <row r="664" spans="1:46" ht="24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2"/>
      <c r="AT664" s="92"/>
    </row>
    <row r="665" spans="1:46" ht="24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2"/>
      <c r="AT665" s="92"/>
    </row>
    <row r="666" spans="1:46" ht="24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2"/>
      <c r="AT666" s="92"/>
    </row>
    <row r="667" spans="1:46" ht="24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2"/>
      <c r="AT667" s="92"/>
    </row>
    <row r="668" spans="1:46" ht="24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2"/>
      <c r="AT668" s="92"/>
    </row>
    <row r="669" spans="1:46" ht="24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  <c r="AK669" s="92"/>
      <c r="AL669" s="92"/>
      <c r="AM669" s="92"/>
      <c r="AN669" s="92"/>
      <c r="AO669" s="92"/>
      <c r="AP669" s="92"/>
      <c r="AQ669" s="92"/>
      <c r="AR669" s="92"/>
      <c r="AS669" s="92"/>
      <c r="AT669" s="92"/>
    </row>
    <row r="670" spans="1:46" ht="24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  <c r="AK670" s="92"/>
      <c r="AL670" s="92"/>
      <c r="AM670" s="92"/>
      <c r="AN670" s="92"/>
      <c r="AO670" s="92"/>
      <c r="AP670" s="92"/>
      <c r="AQ670" s="92"/>
      <c r="AR670" s="92"/>
      <c r="AS670" s="92"/>
      <c r="AT670" s="92"/>
    </row>
    <row r="671" spans="1:46" ht="24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  <c r="AK671" s="92"/>
      <c r="AL671" s="92"/>
      <c r="AM671" s="92"/>
      <c r="AN671" s="92"/>
      <c r="AO671" s="92"/>
      <c r="AP671" s="92"/>
      <c r="AQ671" s="92"/>
      <c r="AR671" s="92"/>
      <c r="AS671" s="92"/>
      <c r="AT671" s="92"/>
    </row>
    <row r="672" spans="1:46" ht="24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  <c r="AK672" s="92"/>
      <c r="AL672" s="92"/>
      <c r="AM672" s="92"/>
      <c r="AN672" s="92"/>
      <c r="AO672" s="92"/>
      <c r="AP672" s="92"/>
      <c r="AQ672" s="92"/>
      <c r="AR672" s="92"/>
      <c r="AS672" s="92"/>
      <c r="AT672" s="92"/>
    </row>
    <row r="673" spans="1:46" ht="24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  <c r="AK673" s="92"/>
      <c r="AL673" s="92"/>
      <c r="AM673" s="92"/>
      <c r="AN673" s="92"/>
      <c r="AO673" s="92"/>
      <c r="AP673" s="92"/>
      <c r="AQ673" s="92"/>
      <c r="AR673" s="92"/>
      <c r="AS673" s="92"/>
      <c r="AT673" s="92"/>
    </row>
    <row r="674" spans="1:46" ht="24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  <c r="AK674" s="92"/>
      <c r="AL674" s="92"/>
      <c r="AM674" s="92"/>
      <c r="AN674" s="92"/>
      <c r="AO674" s="92"/>
      <c r="AP674" s="92"/>
      <c r="AQ674" s="92"/>
      <c r="AR674" s="92"/>
      <c r="AS674" s="92"/>
      <c r="AT674" s="92"/>
    </row>
    <row r="675" spans="1:46" ht="24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  <c r="AK675" s="92"/>
      <c r="AL675" s="92"/>
      <c r="AM675" s="92"/>
      <c r="AN675" s="92"/>
      <c r="AO675" s="92"/>
      <c r="AP675" s="92"/>
      <c r="AQ675" s="92"/>
      <c r="AR675" s="92"/>
      <c r="AS675" s="92"/>
      <c r="AT675" s="92"/>
    </row>
    <row r="676" spans="1:46" ht="24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  <c r="AK676" s="92"/>
      <c r="AL676" s="92"/>
      <c r="AM676" s="92"/>
      <c r="AN676" s="92"/>
      <c r="AO676" s="92"/>
      <c r="AP676" s="92"/>
      <c r="AQ676" s="92"/>
      <c r="AR676" s="92"/>
      <c r="AS676" s="92"/>
      <c r="AT676" s="92"/>
    </row>
    <row r="677" spans="1:46" ht="24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  <c r="AK677" s="92"/>
      <c r="AL677" s="92"/>
      <c r="AM677" s="92"/>
      <c r="AN677" s="92"/>
      <c r="AO677" s="92"/>
      <c r="AP677" s="92"/>
      <c r="AQ677" s="92"/>
      <c r="AR677" s="92"/>
      <c r="AS677" s="92"/>
      <c r="AT677" s="92"/>
    </row>
    <row r="678" spans="1:46" ht="24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  <c r="AM678" s="92"/>
      <c r="AN678" s="92"/>
      <c r="AO678" s="92"/>
      <c r="AP678" s="92"/>
      <c r="AQ678" s="92"/>
      <c r="AR678" s="92"/>
      <c r="AS678" s="92"/>
      <c r="AT678" s="92"/>
    </row>
    <row r="679" spans="1:46" ht="24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  <c r="AM679" s="92"/>
      <c r="AN679" s="92"/>
      <c r="AO679" s="92"/>
      <c r="AP679" s="92"/>
      <c r="AQ679" s="92"/>
      <c r="AR679" s="92"/>
      <c r="AS679" s="92"/>
      <c r="AT679" s="92"/>
    </row>
    <row r="680" spans="1:46" ht="24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  <c r="AM680" s="92"/>
      <c r="AN680" s="92"/>
      <c r="AO680" s="92"/>
      <c r="AP680" s="92"/>
      <c r="AQ680" s="92"/>
      <c r="AR680" s="92"/>
      <c r="AS680" s="92"/>
      <c r="AT680" s="92"/>
    </row>
    <row r="681" spans="1:46" ht="24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  <c r="AM681" s="92"/>
      <c r="AN681" s="92"/>
      <c r="AO681" s="92"/>
      <c r="AP681" s="92"/>
      <c r="AQ681" s="92"/>
      <c r="AR681" s="92"/>
      <c r="AS681" s="92"/>
      <c r="AT681" s="92"/>
    </row>
    <row r="682" spans="1:46" ht="24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  <c r="AM682" s="92"/>
      <c r="AN682" s="92"/>
      <c r="AO682" s="92"/>
      <c r="AP682" s="92"/>
      <c r="AQ682" s="92"/>
      <c r="AR682" s="92"/>
      <c r="AS682" s="92"/>
      <c r="AT682" s="92"/>
    </row>
    <row r="683" spans="1:46" ht="24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  <c r="AK683" s="92"/>
      <c r="AL683" s="92"/>
      <c r="AM683" s="92"/>
      <c r="AN683" s="92"/>
      <c r="AO683" s="92"/>
      <c r="AP683" s="92"/>
      <c r="AQ683" s="92"/>
      <c r="AR683" s="92"/>
      <c r="AS683" s="92"/>
      <c r="AT683" s="92"/>
    </row>
    <row r="684" spans="1:46" ht="24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  <c r="AK684" s="92"/>
      <c r="AL684" s="92"/>
      <c r="AM684" s="92"/>
      <c r="AN684" s="92"/>
      <c r="AO684" s="92"/>
      <c r="AP684" s="92"/>
      <c r="AQ684" s="92"/>
      <c r="AR684" s="92"/>
      <c r="AS684" s="92"/>
      <c r="AT684" s="92"/>
    </row>
    <row r="685" spans="1:46" ht="24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</row>
    <row r="686" spans="1:46" ht="24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  <c r="AK686" s="92"/>
      <c r="AL686" s="92"/>
      <c r="AM686" s="92"/>
      <c r="AN686" s="92"/>
      <c r="AO686" s="92"/>
      <c r="AP686" s="92"/>
      <c r="AQ686" s="92"/>
      <c r="AR686" s="92"/>
      <c r="AS686" s="92"/>
      <c r="AT686" s="92"/>
    </row>
    <row r="687" spans="1:46" ht="24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  <c r="AK687" s="92"/>
      <c r="AL687" s="92"/>
      <c r="AM687" s="92"/>
      <c r="AN687" s="92"/>
      <c r="AO687" s="92"/>
      <c r="AP687" s="92"/>
      <c r="AQ687" s="92"/>
      <c r="AR687" s="92"/>
      <c r="AS687" s="92"/>
      <c r="AT687" s="92"/>
    </row>
    <row r="688" spans="1:46" ht="24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  <c r="AK688" s="92"/>
      <c r="AL688" s="92"/>
      <c r="AM688" s="92"/>
      <c r="AN688" s="92"/>
      <c r="AO688" s="92"/>
      <c r="AP688" s="92"/>
      <c r="AQ688" s="92"/>
      <c r="AR688" s="92"/>
      <c r="AS688" s="92"/>
      <c r="AT688" s="92"/>
    </row>
    <row r="689" spans="1:46" ht="24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</row>
    <row r="690" spans="1:46" ht="24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</row>
    <row r="691" spans="1:46" ht="24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</row>
    <row r="692" spans="1:46" ht="24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</row>
    <row r="693" spans="1:46" ht="24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</row>
    <row r="694" spans="1:46" ht="24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</row>
    <row r="695" spans="1:46" ht="24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</row>
    <row r="696" spans="1:46" ht="24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</row>
    <row r="697" spans="1:46" ht="24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</row>
    <row r="698" spans="1:46" ht="24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</row>
    <row r="699" spans="1:46" ht="24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</row>
    <row r="700" spans="1:46" ht="24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</row>
    <row r="701" spans="1:46" ht="24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</row>
    <row r="702" spans="1:46" ht="24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</row>
    <row r="703" spans="1:46" ht="24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</row>
    <row r="704" spans="1:46" ht="24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  <c r="AK704" s="92"/>
      <c r="AL704" s="92"/>
      <c r="AM704" s="92"/>
      <c r="AN704" s="92"/>
      <c r="AO704" s="92"/>
      <c r="AP704" s="92"/>
      <c r="AQ704" s="92"/>
      <c r="AR704" s="92"/>
      <c r="AS704" s="92"/>
      <c r="AT704" s="92"/>
    </row>
    <row r="705" spans="1:46" ht="24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</row>
    <row r="706" spans="1:46" ht="24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</row>
    <row r="707" spans="1:46" ht="24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</row>
    <row r="708" spans="1:46" ht="24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</row>
    <row r="709" spans="1:46" ht="24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</row>
    <row r="710" spans="1:46" ht="24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</row>
    <row r="711" spans="1:46" ht="24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</row>
    <row r="712" spans="1:46" ht="24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</row>
    <row r="713" spans="1:46" ht="24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</row>
    <row r="714" spans="1:46" ht="24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</row>
    <row r="715" spans="1:46" ht="24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</row>
    <row r="716" spans="1:46" ht="24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</row>
    <row r="717" spans="1:46" ht="24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</row>
    <row r="718" spans="1:46" ht="24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  <c r="AK718" s="92"/>
      <c r="AL718" s="92"/>
      <c r="AM718" s="92"/>
      <c r="AN718" s="92"/>
      <c r="AO718" s="92"/>
      <c r="AP718" s="92"/>
      <c r="AQ718" s="92"/>
      <c r="AR718" s="92"/>
      <c r="AS718" s="92"/>
      <c r="AT718" s="92"/>
    </row>
    <row r="719" spans="1:46" ht="24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  <c r="AK719" s="92"/>
      <c r="AL719" s="92"/>
      <c r="AM719" s="92"/>
      <c r="AN719" s="92"/>
      <c r="AO719" s="92"/>
      <c r="AP719" s="92"/>
      <c r="AQ719" s="92"/>
      <c r="AR719" s="92"/>
      <c r="AS719" s="92"/>
      <c r="AT719" s="92"/>
    </row>
    <row r="720" spans="1:46" ht="24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  <c r="AM720" s="92"/>
      <c r="AN720" s="92"/>
      <c r="AO720" s="92"/>
      <c r="AP720" s="92"/>
      <c r="AQ720" s="92"/>
      <c r="AR720" s="92"/>
      <c r="AS720" s="92"/>
      <c r="AT720" s="92"/>
    </row>
    <row r="721" spans="1:46" ht="24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  <c r="AK721" s="92"/>
      <c r="AL721" s="92"/>
      <c r="AM721" s="92"/>
      <c r="AN721" s="92"/>
      <c r="AO721" s="92"/>
      <c r="AP721" s="92"/>
      <c r="AQ721" s="92"/>
      <c r="AR721" s="92"/>
      <c r="AS721" s="92"/>
      <c r="AT721" s="92"/>
    </row>
    <row r="722" spans="1:46" ht="24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  <c r="AK722" s="92"/>
      <c r="AL722" s="92"/>
      <c r="AM722" s="92"/>
      <c r="AN722" s="92"/>
      <c r="AO722" s="92"/>
      <c r="AP722" s="92"/>
      <c r="AQ722" s="92"/>
      <c r="AR722" s="92"/>
      <c r="AS722" s="92"/>
      <c r="AT722" s="92"/>
    </row>
    <row r="723" spans="1:46" ht="24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  <c r="AM723" s="92"/>
      <c r="AN723" s="92"/>
      <c r="AO723" s="92"/>
      <c r="AP723" s="92"/>
      <c r="AQ723" s="92"/>
      <c r="AR723" s="92"/>
      <c r="AS723" s="92"/>
      <c r="AT723" s="92"/>
    </row>
    <row r="724" spans="1:46" ht="24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  <c r="AM724" s="92"/>
      <c r="AN724" s="92"/>
      <c r="AO724" s="92"/>
      <c r="AP724" s="92"/>
      <c r="AQ724" s="92"/>
      <c r="AR724" s="92"/>
      <c r="AS724" s="92"/>
      <c r="AT724" s="92"/>
    </row>
    <row r="725" spans="1:46" ht="24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  <c r="AK725" s="92"/>
      <c r="AL725" s="92"/>
      <c r="AM725" s="92"/>
      <c r="AN725" s="92"/>
      <c r="AO725" s="92"/>
      <c r="AP725" s="92"/>
      <c r="AQ725" s="92"/>
      <c r="AR725" s="92"/>
      <c r="AS725" s="92"/>
      <c r="AT725" s="92"/>
    </row>
    <row r="726" spans="1:46" ht="24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  <c r="AM726" s="92"/>
      <c r="AN726" s="92"/>
      <c r="AO726" s="92"/>
      <c r="AP726" s="92"/>
      <c r="AQ726" s="92"/>
      <c r="AR726" s="92"/>
      <c r="AS726" s="92"/>
      <c r="AT726" s="92"/>
    </row>
    <row r="727" spans="1:46" ht="24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  <c r="AM727" s="92"/>
      <c r="AN727" s="92"/>
      <c r="AO727" s="92"/>
      <c r="AP727" s="92"/>
      <c r="AQ727" s="92"/>
      <c r="AR727" s="92"/>
      <c r="AS727" s="92"/>
      <c r="AT727" s="92"/>
    </row>
    <row r="728" spans="1:46" ht="24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  <c r="AM728" s="92"/>
      <c r="AN728" s="92"/>
      <c r="AO728" s="92"/>
      <c r="AP728" s="92"/>
      <c r="AQ728" s="92"/>
      <c r="AR728" s="92"/>
      <c r="AS728" s="92"/>
      <c r="AT728" s="92"/>
    </row>
    <row r="729" spans="1:46" ht="24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  <c r="AM729" s="92"/>
      <c r="AN729" s="92"/>
      <c r="AO729" s="92"/>
      <c r="AP729" s="92"/>
      <c r="AQ729" s="92"/>
      <c r="AR729" s="92"/>
      <c r="AS729" s="92"/>
      <c r="AT729" s="92"/>
    </row>
    <row r="730" spans="1:46" ht="24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  <c r="AM730" s="92"/>
      <c r="AN730" s="92"/>
      <c r="AO730" s="92"/>
      <c r="AP730" s="92"/>
      <c r="AQ730" s="92"/>
      <c r="AR730" s="92"/>
      <c r="AS730" s="92"/>
      <c r="AT730" s="92"/>
    </row>
    <row r="731" spans="1:46" ht="24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  <c r="AM731" s="92"/>
      <c r="AN731" s="92"/>
      <c r="AO731" s="92"/>
      <c r="AP731" s="92"/>
      <c r="AQ731" s="92"/>
      <c r="AR731" s="92"/>
      <c r="AS731" s="92"/>
      <c r="AT731" s="92"/>
    </row>
    <row r="732" spans="1:46" ht="24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  <c r="AM732" s="92"/>
      <c r="AN732" s="92"/>
      <c r="AO732" s="92"/>
      <c r="AP732" s="92"/>
      <c r="AQ732" s="92"/>
      <c r="AR732" s="92"/>
      <c r="AS732" s="92"/>
      <c r="AT732" s="92"/>
    </row>
    <row r="733" spans="1:46" ht="24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  <c r="AM733" s="92"/>
      <c r="AN733" s="92"/>
      <c r="AO733" s="92"/>
      <c r="AP733" s="92"/>
      <c r="AQ733" s="92"/>
      <c r="AR733" s="92"/>
      <c r="AS733" s="92"/>
      <c r="AT733" s="92"/>
    </row>
    <row r="734" spans="1:46" ht="24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  <c r="AM734" s="92"/>
      <c r="AN734" s="92"/>
      <c r="AO734" s="92"/>
      <c r="AP734" s="92"/>
      <c r="AQ734" s="92"/>
      <c r="AR734" s="92"/>
      <c r="AS734" s="92"/>
      <c r="AT734" s="92"/>
    </row>
    <row r="735" spans="1:46" ht="24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  <c r="AM735" s="92"/>
      <c r="AN735" s="92"/>
      <c r="AO735" s="92"/>
      <c r="AP735" s="92"/>
      <c r="AQ735" s="92"/>
      <c r="AR735" s="92"/>
      <c r="AS735" s="92"/>
      <c r="AT735" s="92"/>
    </row>
    <row r="736" spans="1:46" ht="24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  <c r="AM736" s="92"/>
      <c r="AN736" s="92"/>
      <c r="AO736" s="92"/>
      <c r="AP736" s="92"/>
      <c r="AQ736" s="92"/>
      <c r="AR736" s="92"/>
      <c r="AS736" s="92"/>
      <c r="AT736" s="92"/>
    </row>
    <row r="737" spans="1:46" ht="24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  <c r="AM737" s="92"/>
      <c r="AN737" s="92"/>
      <c r="AO737" s="92"/>
      <c r="AP737" s="92"/>
      <c r="AQ737" s="92"/>
      <c r="AR737" s="92"/>
      <c r="AS737" s="92"/>
      <c r="AT737" s="92"/>
    </row>
    <row r="738" spans="1:46" ht="24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  <c r="AM738" s="92"/>
      <c r="AN738" s="92"/>
      <c r="AO738" s="92"/>
      <c r="AP738" s="92"/>
      <c r="AQ738" s="92"/>
      <c r="AR738" s="92"/>
      <c r="AS738" s="92"/>
      <c r="AT738" s="92"/>
    </row>
    <row r="739" spans="1:46" ht="24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  <c r="AM739" s="92"/>
      <c r="AN739" s="92"/>
      <c r="AO739" s="92"/>
      <c r="AP739" s="92"/>
      <c r="AQ739" s="92"/>
      <c r="AR739" s="92"/>
      <c r="AS739" s="92"/>
      <c r="AT739" s="92"/>
    </row>
    <row r="740" spans="1:46" ht="24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  <c r="AM740" s="92"/>
      <c r="AN740" s="92"/>
      <c r="AO740" s="92"/>
      <c r="AP740" s="92"/>
      <c r="AQ740" s="92"/>
      <c r="AR740" s="92"/>
      <c r="AS740" s="92"/>
      <c r="AT740" s="92"/>
    </row>
    <row r="741" spans="1:46" ht="24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  <c r="AM741" s="92"/>
      <c r="AN741" s="92"/>
      <c r="AO741" s="92"/>
      <c r="AP741" s="92"/>
      <c r="AQ741" s="92"/>
      <c r="AR741" s="92"/>
      <c r="AS741" s="92"/>
      <c r="AT741" s="92"/>
    </row>
    <row r="742" spans="1:46" ht="24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  <c r="AM742" s="92"/>
      <c r="AN742" s="92"/>
      <c r="AO742" s="92"/>
      <c r="AP742" s="92"/>
      <c r="AQ742" s="92"/>
      <c r="AR742" s="92"/>
      <c r="AS742" s="92"/>
      <c r="AT742" s="92"/>
    </row>
    <row r="743" spans="1:46" ht="24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  <c r="AM743" s="92"/>
      <c r="AN743" s="92"/>
      <c r="AO743" s="92"/>
      <c r="AP743" s="92"/>
      <c r="AQ743" s="92"/>
      <c r="AR743" s="92"/>
      <c r="AS743" s="92"/>
      <c r="AT743" s="92"/>
    </row>
    <row r="744" spans="1:46" ht="24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  <c r="AM744" s="92"/>
      <c r="AN744" s="92"/>
      <c r="AO744" s="92"/>
      <c r="AP744" s="92"/>
      <c r="AQ744" s="92"/>
      <c r="AR744" s="92"/>
      <c r="AS744" s="92"/>
      <c r="AT744" s="92"/>
    </row>
    <row r="745" spans="1:46" ht="24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  <c r="AM745" s="92"/>
      <c r="AN745" s="92"/>
      <c r="AO745" s="92"/>
      <c r="AP745" s="92"/>
      <c r="AQ745" s="92"/>
      <c r="AR745" s="92"/>
      <c r="AS745" s="92"/>
      <c r="AT745" s="92"/>
    </row>
    <row r="746" spans="1:46" ht="24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  <c r="AM746" s="92"/>
      <c r="AN746" s="92"/>
      <c r="AO746" s="92"/>
      <c r="AP746" s="92"/>
      <c r="AQ746" s="92"/>
      <c r="AR746" s="92"/>
      <c r="AS746" s="92"/>
      <c r="AT746" s="92"/>
    </row>
    <row r="747" spans="1:46" ht="24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  <c r="AM747" s="92"/>
      <c r="AN747" s="92"/>
      <c r="AO747" s="92"/>
      <c r="AP747" s="92"/>
      <c r="AQ747" s="92"/>
      <c r="AR747" s="92"/>
      <c r="AS747" s="92"/>
      <c r="AT747" s="92"/>
    </row>
    <row r="748" spans="1:46" ht="24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  <c r="AM748" s="92"/>
      <c r="AN748" s="92"/>
      <c r="AO748" s="92"/>
      <c r="AP748" s="92"/>
      <c r="AQ748" s="92"/>
      <c r="AR748" s="92"/>
      <c r="AS748" s="92"/>
      <c r="AT748" s="92"/>
    </row>
    <row r="749" spans="1:46" ht="24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  <c r="AM749" s="92"/>
      <c r="AN749" s="92"/>
      <c r="AO749" s="92"/>
      <c r="AP749" s="92"/>
      <c r="AQ749" s="92"/>
      <c r="AR749" s="92"/>
      <c r="AS749" s="92"/>
      <c r="AT749" s="92"/>
    </row>
    <row r="750" spans="1:46" ht="24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  <c r="AM750" s="92"/>
      <c r="AN750" s="92"/>
      <c r="AO750" s="92"/>
      <c r="AP750" s="92"/>
      <c r="AQ750" s="92"/>
      <c r="AR750" s="92"/>
      <c r="AS750" s="92"/>
      <c r="AT750" s="92"/>
    </row>
    <row r="751" spans="1:46" ht="24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  <c r="AM751" s="92"/>
      <c r="AN751" s="92"/>
      <c r="AO751" s="92"/>
      <c r="AP751" s="92"/>
      <c r="AQ751" s="92"/>
      <c r="AR751" s="92"/>
      <c r="AS751" s="92"/>
      <c r="AT751" s="92"/>
    </row>
    <row r="752" spans="1:46" ht="24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  <c r="AM752" s="92"/>
      <c r="AN752" s="92"/>
      <c r="AO752" s="92"/>
      <c r="AP752" s="92"/>
      <c r="AQ752" s="92"/>
      <c r="AR752" s="92"/>
      <c r="AS752" s="92"/>
      <c r="AT752" s="92"/>
    </row>
    <row r="753" spans="1:46" ht="24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  <c r="AM753" s="92"/>
      <c r="AN753" s="92"/>
      <c r="AO753" s="92"/>
      <c r="AP753" s="92"/>
      <c r="AQ753" s="92"/>
      <c r="AR753" s="92"/>
      <c r="AS753" s="92"/>
      <c r="AT753" s="92"/>
    </row>
    <row r="754" spans="1:46" ht="24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  <c r="AM754" s="92"/>
      <c r="AN754" s="92"/>
      <c r="AO754" s="92"/>
      <c r="AP754" s="92"/>
      <c r="AQ754" s="92"/>
      <c r="AR754" s="92"/>
      <c r="AS754" s="92"/>
      <c r="AT754" s="92"/>
    </row>
    <row r="755" spans="1:46" ht="24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  <c r="AM755" s="92"/>
      <c r="AN755" s="92"/>
      <c r="AO755" s="92"/>
      <c r="AP755" s="92"/>
      <c r="AQ755" s="92"/>
      <c r="AR755" s="92"/>
      <c r="AS755" s="92"/>
      <c r="AT755" s="92"/>
    </row>
    <row r="756" spans="1:46" ht="24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  <c r="AM756" s="92"/>
      <c r="AN756" s="92"/>
      <c r="AO756" s="92"/>
      <c r="AP756" s="92"/>
      <c r="AQ756" s="92"/>
      <c r="AR756" s="92"/>
      <c r="AS756" s="92"/>
      <c r="AT756" s="92"/>
    </row>
    <row r="757" spans="1:46" ht="24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  <c r="AM757" s="92"/>
      <c r="AN757" s="92"/>
      <c r="AO757" s="92"/>
      <c r="AP757" s="92"/>
      <c r="AQ757" s="92"/>
      <c r="AR757" s="92"/>
      <c r="AS757" s="92"/>
      <c r="AT757" s="92"/>
    </row>
    <row r="758" spans="1:46" ht="24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  <c r="AM758" s="92"/>
      <c r="AN758" s="92"/>
      <c r="AO758" s="92"/>
      <c r="AP758" s="92"/>
      <c r="AQ758" s="92"/>
      <c r="AR758" s="92"/>
      <c r="AS758" s="92"/>
      <c r="AT758" s="92"/>
    </row>
    <row r="759" spans="1:46" ht="24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  <c r="AM759" s="92"/>
      <c r="AN759" s="92"/>
      <c r="AO759" s="92"/>
      <c r="AP759" s="92"/>
      <c r="AQ759" s="92"/>
      <c r="AR759" s="92"/>
      <c r="AS759" s="92"/>
      <c r="AT759" s="92"/>
    </row>
    <row r="760" spans="1:46" ht="24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  <c r="AK760" s="92"/>
      <c r="AL760" s="92"/>
      <c r="AM760" s="92"/>
      <c r="AN760" s="92"/>
      <c r="AO760" s="92"/>
      <c r="AP760" s="92"/>
      <c r="AQ760" s="92"/>
      <c r="AR760" s="92"/>
      <c r="AS760" s="92"/>
      <c r="AT760" s="92"/>
    </row>
    <row r="761" spans="1:46" ht="24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  <c r="AK761" s="92"/>
      <c r="AL761" s="92"/>
      <c r="AM761" s="92"/>
      <c r="AN761" s="92"/>
      <c r="AO761" s="92"/>
      <c r="AP761" s="92"/>
      <c r="AQ761" s="92"/>
      <c r="AR761" s="92"/>
      <c r="AS761" s="92"/>
      <c r="AT761" s="92"/>
    </row>
    <row r="762" spans="1:46" ht="24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  <c r="AK762" s="92"/>
      <c r="AL762" s="92"/>
      <c r="AM762" s="92"/>
      <c r="AN762" s="92"/>
      <c r="AO762" s="92"/>
      <c r="AP762" s="92"/>
      <c r="AQ762" s="92"/>
      <c r="AR762" s="92"/>
      <c r="AS762" s="92"/>
      <c r="AT762" s="92"/>
    </row>
    <row r="763" spans="1:46" ht="24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  <c r="AK763" s="92"/>
      <c r="AL763" s="92"/>
      <c r="AM763" s="92"/>
      <c r="AN763" s="92"/>
      <c r="AO763" s="92"/>
      <c r="AP763" s="92"/>
      <c r="AQ763" s="92"/>
      <c r="AR763" s="92"/>
      <c r="AS763" s="92"/>
      <c r="AT763" s="92"/>
    </row>
    <row r="764" spans="1:46" ht="24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  <c r="AK764" s="92"/>
      <c r="AL764" s="92"/>
      <c r="AM764" s="92"/>
      <c r="AN764" s="92"/>
      <c r="AO764" s="92"/>
      <c r="AP764" s="92"/>
      <c r="AQ764" s="92"/>
      <c r="AR764" s="92"/>
      <c r="AS764" s="92"/>
      <c r="AT764" s="92"/>
    </row>
    <row r="765" spans="1:46" ht="24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  <c r="AK765" s="92"/>
      <c r="AL765" s="92"/>
      <c r="AM765" s="92"/>
      <c r="AN765" s="92"/>
      <c r="AO765" s="92"/>
      <c r="AP765" s="92"/>
      <c r="AQ765" s="92"/>
      <c r="AR765" s="92"/>
      <c r="AS765" s="92"/>
      <c r="AT765" s="92"/>
    </row>
    <row r="766" spans="1:46" ht="24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  <c r="AK766" s="92"/>
      <c r="AL766" s="92"/>
      <c r="AM766" s="92"/>
      <c r="AN766" s="92"/>
      <c r="AO766" s="92"/>
      <c r="AP766" s="92"/>
      <c r="AQ766" s="92"/>
      <c r="AR766" s="92"/>
      <c r="AS766" s="92"/>
      <c r="AT766" s="92"/>
    </row>
    <row r="767" spans="1:46" ht="24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  <c r="AK767" s="92"/>
      <c r="AL767" s="92"/>
      <c r="AM767" s="92"/>
      <c r="AN767" s="92"/>
      <c r="AO767" s="92"/>
      <c r="AP767" s="92"/>
      <c r="AQ767" s="92"/>
      <c r="AR767" s="92"/>
      <c r="AS767" s="92"/>
      <c r="AT767" s="92"/>
    </row>
    <row r="768" spans="1:46" ht="24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  <c r="AK768" s="92"/>
      <c r="AL768" s="92"/>
      <c r="AM768" s="92"/>
      <c r="AN768" s="92"/>
      <c r="AO768" s="92"/>
      <c r="AP768" s="92"/>
      <c r="AQ768" s="92"/>
      <c r="AR768" s="92"/>
      <c r="AS768" s="92"/>
      <c r="AT768" s="92"/>
    </row>
    <row r="769" spans="1:46" ht="24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  <c r="AK769" s="92"/>
      <c r="AL769" s="92"/>
      <c r="AM769" s="92"/>
      <c r="AN769" s="92"/>
      <c r="AO769" s="92"/>
      <c r="AP769" s="92"/>
      <c r="AQ769" s="92"/>
      <c r="AR769" s="92"/>
      <c r="AS769" s="92"/>
      <c r="AT769" s="92"/>
    </row>
    <row r="770" spans="1:46" ht="24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  <c r="AK770" s="92"/>
      <c r="AL770" s="92"/>
      <c r="AM770" s="92"/>
      <c r="AN770" s="92"/>
      <c r="AO770" s="92"/>
      <c r="AP770" s="92"/>
      <c r="AQ770" s="92"/>
      <c r="AR770" s="92"/>
      <c r="AS770" s="92"/>
      <c r="AT770" s="92"/>
    </row>
    <row r="771" spans="1:46" ht="24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  <c r="AM771" s="92"/>
      <c r="AN771" s="92"/>
      <c r="AO771" s="92"/>
      <c r="AP771" s="92"/>
      <c r="AQ771" s="92"/>
      <c r="AR771" s="92"/>
      <c r="AS771" s="92"/>
      <c r="AT771" s="92"/>
    </row>
    <row r="772" spans="1:46" ht="24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  <c r="AK772" s="92"/>
      <c r="AL772" s="92"/>
      <c r="AM772" s="92"/>
      <c r="AN772" s="92"/>
      <c r="AO772" s="92"/>
      <c r="AP772" s="92"/>
      <c r="AQ772" s="92"/>
      <c r="AR772" s="92"/>
      <c r="AS772" s="92"/>
      <c r="AT772" s="92"/>
    </row>
    <row r="773" spans="1:46" ht="24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  <c r="AM773" s="92"/>
      <c r="AN773" s="92"/>
      <c r="AO773" s="92"/>
      <c r="AP773" s="92"/>
      <c r="AQ773" s="92"/>
      <c r="AR773" s="92"/>
      <c r="AS773" s="92"/>
      <c r="AT773" s="92"/>
    </row>
    <row r="774" spans="1:46" ht="24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2"/>
      <c r="AL774" s="92"/>
      <c r="AM774" s="92"/>
      <c r="AN774" s="92"/>
      <c r="AO774" s="92"/>
      <c r="AP774" s="92"/>
      <c r="AQ774" s="92"/>
      <c r="AR774" s="92"/>
      <c r="AS774" s="92"/>
      <c r="AT774" s="92"/>
    </row>
    <row r="775" spans="1:46" ht="24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2"/>
      <c r="AL775" s="92"/>
      <c r="AM775" s="92"/>
      <c r="AN775" s="92"/>
      <c r="AO775" s="92"/>
      <c r="AP775" s="92"/>
      <c r="AQ775" s="92"/>
      <c r="AR775" s="92"/>
      <c r="AS775" s="92"/>
      <c r="AT775" s="92"/>
    </row>
    <row r="776" spans="1:46" ht="24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2"/>
      <c r="AL776" s="92"/>
      <c r="AM776" s="92"/>
      <c r="AN776" s="92"/>
      <c r="AO776" s="92"/>
      <c r="AP776" s="92"/>
      <c r="AQ776" s="92"/>
      <c r="AR776" s="92"/>
      <c r="AS776" s="92"/>
      <c r="AT776" s="92"/>
    </row>
    <row r="777" spans="1:46" ht="24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  <c r="AM777" s="92"/>
      <c r="AN777" s="92"/>
      <c r="AO777" s="92"/>
      <c r="AP777" s="92"/>
      <c r="AQ777" s="92"/>
      <c r="AR777" s="92"/>
      <c r="AS777" s="92"/>
      <c r="AT777" s="92"/>
    </row>
    <row r="778" spans="1:46" ht="24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  <c r="AM778" s="92"/>
      <c r="AN778" s="92"/>
      <c r="AO778" s="92"/>
      <c r="AP778" s="92"/>
      <c r="AQ778" s="92"/>
      <c r="AR778" s="92"/>
      <c r="AS778" s="92"/>
      <c r="AT778" s="92"/>
    </row>
    <row r="779" spans="1:46" ht="24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  <c r="AK779" s="92"/>
      <c r="AL779" s="92"/>
      <c r="AM779" s="92"/>
      <c r="AN779" s="92"/>
      <c r="AO779" s="92"/>
      <c r="AP779" s="92"/>
      <c r="AQ779" s="92"/>
      <c r="AR779" s="92"/>
      <c r="AS779" s="92"/>
      <c r="AT779" s="92"/>
    </row>
    <row r="780" spans="1:46" ht="24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  <c r="AM780" s="92"/>
      <c r="AN780" s="92"/>
      <c r="AO780" s="92"/>
      <c r="AP780" s="92"/>
      <c r="AQ780" s="92"/>
      <c r="AR780" s="92"/>
      <c r="AS780" s="92"/>
      <c r="AT780" s="92"/>
    </row>
    <row r="781" spans="1:46" ht="24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  <c r="AK781" s="92"/>
      <c r="AL781" s="92"/>
      <c r="AM781" s="92"/>
      <c r="AN781" s="92"/>
      <c r="AO781" s="92"/>
      <c r="AP781" s="92"/>
      <c r="AQ781" s="92"/>
      <c r="AR781" s="92"/>
      <c r="AS781" s="92"/>
      <c r="AT781" s="92"/>
    </row>
    <row r="782" spans="1:46" ht="24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  <c r="AM782" s="92"/>
      <c r="AN782" s="92"/>
      <c r="AO782" s="92"/>
      <c r="AP782" s="92"/>
      <c r="AQ782" s="92"/>
      <c r="AR782" s="92"/>
      <c r="AS782" s="92"/>
      <c r="AT782" s="92"/>
    </row>
    <row r="783" spans="1:46" ht="24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  <c r="AK783" s="92"/>
      <c r="AL783" s="92"/>
      <c r="AM783" s="92"/>
      <c r="AN783" s="92"/>
      <c r="AO783" s="92"/>
      <c r="AP783" s="92"/>
      <c r="AQ783" s="92"/>
      <c r="AR783" s="92"/>
      <c r="AS783" s="92"/>
      <c r="AT783" s="92"/>
    </row>
    <row r="784" spans="1:46" ht="24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  <c r="AK784" s="92"/>
      <c r="AL784" s="92"/>
      <c r="AM784" s="92"/>
      <c r="AN784" s="92"/>
      <c r="AO784" s="92"/>
      <c r="AP784" s="92"/>
      <c r="AQ784" s="92"/>
      <c r="AR784" s="92"/>
      <c r="AS784" s="92"/>
      <c r="AT784" s="92"/>
    </row>
    <row r="785" spans="1:46" ht="24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  <c r="AK785" s="92"/>
      <c r="AL785" s="92"/>
      <c r="AM785" s="92"/>
      <c r="AN785" s="92"/>
      <c r="AO785" s="92"/>
      <c r="AP785" s="92"/>
      <c r="AQ785" s="92"/>
      <c r="AR785" s="92"/>
      <c r="AS785" s="92"/>
      <c r="AT785" s="92"/>
    </row>
    <row r="786" spans="1:46" ht="24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  <c r="AK786" s="92"/>
      <c r="AL786" s="92"/>
      <c r="AM786" s="92"/>
      <c r="AN786" s="92"/>
      <c r="AO786" s="92"/>
      <c r="AP786" s="92"/>
      <c r="AQ786" s="92"/>
      <c r="AR786" s="92"/>
      <c r="AS786" s="92"/>
      <c r="AT786" s="92"/>
    </row>
    <row r="787" spans="1:46" ht="24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  <c r="AM787" s="92"/>
      <c r="AN787" s="92"/>
      <c r="AO787" s="92"/>
      <c r="AP787" s="92"/>
      <c r="AQ787" s="92"/>
      <c r="AR787" s="92"/>
      <c r="AS787" s="92"/>
      <c r="AT787" s="92"/>
    </row>
    <row r="788" spans="1:46" ht="24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  <c r="AK788" s="92"/>
      <c r="AL788" s="92"/>
      <c r="AM788" s="92"/>
      <c r="AN788" s="92"/>
      <c r="AO788" s="92"/>
      <c r="AP788" s="92"/>
      <c r="AQ788" s="92"/>
      <c r="AR788" s="92"/>
      <c r="AS788" s="92"/>
      <c r="AT788" s="92"/>
    </row>
    <row r="789" spans="1:46" ht="24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  <c r="AK789" s="92"/>
      <c r="AL789" s="92"/>
      <c r="AM789" s="92"/>
      <c r="AN789" s="92"/>
      <c r="AO789" s="92"/>
      <c r="AP789" s="92"/>
      <c r="AQ789" s="92"/>
      <c r="AR789" s="92"/>
      <c r="AS789" s="92"/>
      <c r="AT789" s="92"/>
    </row>
    <row r="790" spans="1:46" ht="24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  <c r="AM790" s="92"/>
      <c r="AN790" s="92"/>
      <c r="AO790" s="92"/>
      <c r="AP790" s="92"/>
      <c r="AQ790" s="92"/>
      <c r="AR790" s="92"/>
      <c r="AS790" s="92"/>
      <c r="AT790" s="92"/>
    </row>
    <row r="791" spans="1:46" ht="24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  <c r="AM791" s="92"/>
      <c r="AN791" s="92"/>
      <c r="AO791" s="92"/>
      <c r="AP791" s="92"/>
      <c r="AQ791" s="92"/>
      <c r="AR791" s="92"/>
      <c r="AS791" s="92"/>
      <c r="AT791" s="92"/>
    </row>
    <row r="792" spans="1:46" ht="24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  <c r="AM792" s="92"/>
      <c r="AN792" s="92"/>
      <c r="AO792" s="92"/>
      <c r="AP792" s="92"/>
      <c r="AQ792" s="92"/>
      <c r="AR792" s="92"/>
      <c r="AS792" s="92"/>
      <c r="AT792" s="92"/>
    </row>
    <row r="793" spans="1:46" ht="24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  <c r="AM793" s="92"/>
      <c r="AN793" s="92"/>
      <c r="AO793" s="92"/>
      <c r="AP793" s="92"/>
      <c r="AQ793" s="92"/>
      <c r="AR793" s="92"/>
      <c r="AS793" s="92"/>
      <c r="AT793" s="92"/>
    </row>
    <row r="794" spans="1:46" ht="24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  <c r="AM794" s="92"/>
      <c r="AN794" s="92"/>
      <c r="AO794" s="92"/>
      <c r="AP794" s="92"/>
      <c r="AQ794" s="92"/>
      <c r="AR794" s="92"/>
      <c r="AS794" s="92"/>
      <c r="AT794" s="92"/>
    </row>
    <row r="795" spans="1:46" ht="24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  <c r="AM795" s="92"/>
      <c r="AN795" s="92"/>
      <c r="AO795" s="92"/>
      <c r="AP795" s="92"/>
      <c r="AQ795" s="92"/>
      <c r="AR795" s="92"/>
      <c r="AS795" s="92"/>
      <c r="AT795" s="92"/>
    </row>
    <row r="796" spans="1:46" ht="24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  <c r="AM796" s="92"/>
      <c r="AN796" s="92"/>
      <c r="AO796" s="92"/>
      <c r="AP796" s="92"/>
      <c r="AQ796" s="92"/>
      <c r="AR796" s="92"/>
      <c r="AS796" s="92"/>
      <c r="AT796" s="92"/>
    </row>
    <row r="797" spans="1:46" ht="24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  <c r="AM797" s="92"/>
      <c r="AN797" s="92"/>
      <c r="AO797" s="92"/>
      <c r="AP797" s="92"/>
      <c r="AQ797" s="92"/>
      <c r="AR797" s="92"/>
      <c r="AS797" s="92"/>
      <c r="AT797" s="92"/>
    </row>
    <row r="798" spans="1:46" ht="24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  <c r="AM798" s="92"/>
      <c r="AN798" s="92"/>
      <c r="AO798" s="92"/>
      <c r="AP798" s="92"/>
      <c r="AQ798" s="92"/>
      <c r="AR798" s="92"/>
      <c r="AS798" s="92"/>
      <c r="AT798" s="92"/>
    </row>
    <row r="799" spans="1:46" ht="24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  <c r="AK799" s="92"/>
      <c r="AL799" s="92"/>
      <c r="AM799" s="92"/>
      <c r="AN799" s="92"/>
      <c r="AO799" s="92"/>
      <c r="AP799" s="92"/>
      <c r="AQ799" s="92"/>
      <c r="AR799" s="92"/>
      <c r="AS799" s="92"/>
      <c r="AT799" s="92"/>
    </row>
    <row r="800" spans="1:46" ht="24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  <c r="AK800" s="92"/>
      <c r="AL800" s="92"/>
      <c r="AM800" s="92"/>
      <c r="AN800" s="92"/>
      <c r="AO800" s="92"/>
      <c r="AP800" s="92"/>
      <c r="AQ800" s="92"/>
      <c r="AR800" s="92"/>
      <c r="AS800" s="92"/>
      <c r="AT800" s="92"/>
    </row>
    <row r="801" spans="1:46" ht="24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  <c r="AK801" s="92"/>
      <c r="AL801" s="92"/>
      <c r="AM801" s="92"/>
      <c r="AN801" s="92"/>
      <c r="AO801" s="92"/>
      <c r="AP801" s="92"/>
      <c r="AQ801" s="92"/>
      <c r="AR801" s="92"/>
      <c r="AS801" s="92"/>
      <c r="AT801" s="92"/>
    </row>
    <row r="802" spans="1:46" ht="24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  <c r="AK802" s="92"/>
      <c r="AL802" s="92"/>
      <c r="AM802" s="92"/>
      <c r="AN802" s="92"/>
      <c r="AO802" s="92"/>
      <c r="AP802" s="92"/>
      <c r="AQ802" s="92"/>
      <c r="AR802" s="92"/>
      <c r="AS802" s="92"/>
      <c r="AT802" s="92"/>
    </row>
    <row r="803" spans="1:46" ht="24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  <c r="AK803" s="92"/>
      <c r="AL803" s="92"/>
      <c r="AM803" s="92"/>
      <c r="AN803" s="92"/>
      <c r="AO803" s="92"/>
      <c r="AP803" s="92"/>
      <c r="AQ803" s="92"/>
      <c r="AR803" s="92"/>
      <c r="AS803" s="92"/>
      <c r="AT803" s="92"/>
    </row>
    <row r="804" spans="1:46" ht="24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  <c r="AK804" s="92"/>
      <c r="AL804" s="92"/>
      <c r="AM804" s="92"/>
      <c r="AN804" s="92"/>
      <c r="AO804" s="92"/>
      <c r="AP804" s="92"/>
      <c r="AQ804" s="92"/>
      <c r="AR804" s="92"/>
      <c r="AS804" s="92"/>
      <c r="AT804" s="92"/>
    </row>
    <row r="805" spans="1:46" ht="24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  <c r="AK805" s="92"/>
      <c r="AL805" s="92"/>
      <c r="AM805" s="92"/>
      <c r="AN805" s="92"/>
      <c r="AO805" s="92"/>
      <c r="AP805" s="92"/>
      <c r="AQ805" s="92"/>
      <c r="AR805" s="92"/>
      <c r="AS805" s="92"/>
      <c r="AT805" s="92"/>
    </row>
    <row r="806" spans="1:46" ht="24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  <c r="AK806" s="92"/>
      <c r="AL806" s="92"/>
      <c r="AM806" s="92"/>
      <c r="AN806" s="92"/>
      <c r="AO806" s="92"/>
      <c r="AP806" s="92"/>
      <c r="AQ806" s="92"/>
      <c r="AR806" s="92"/>
      <c r="AS806" s="92"/>
      <c r="AT806" s="92"/>
    </row>
    <row r="807" spans="1:46" ht="24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  <c r="AK807" s="92"/>
      <c r="AL807" s="92"/>
      <c r="AM807" s="92"/>
      <c r="AN807" s="92"/>
      <c r="AO807" s="92"/>
      <c r="AP807" s="92"/>
      <c r="AQ807" s="92"/>
      <c r="AR807" s="92"/>
      <c r="AS807" s="92"/>
      <c r="AT807" s="92"/>
    </row>
    <row r="808" spans="1:46" ht="24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  <c r="AK808" s="92"/>
      <c r="AL808" s="92"/>
      <c r="AM808" s="92"/>
      <c r="AN808" s="92"/>
      <c r="AO808" s="92"/>
      <c r="AP808" s="92"/>
      <c r="AQ808" s="92"/>
      <c r="AR808" s="92"/>
      <c r="AS808" s="92"/>
      <c r="AT808" s="92"/>
    </row>
    <row r="809" spans="1:46" ht="24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  <c r="AK809" s="92"/>
      <c r="AL809" s="92"/>
      <c r="AM809" s="92"/>
      <c r="AN809" s="92"/>
      <c r="AO809" s="92"/>
      <c r="AP809" s="92"/>
      <c r="AQ809" s="92"/>
      <c r="AR809" s="92"/>
      <c r="AS809" s="92"/>
      <c r="AT809" s="92"/>
    </row>
    <row r="810" spans="1:46" ht="24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  <c r="AK810" s="92"/>
      <c r="AL810" s="92"/>
      <c r="AM810" s="92"/>
      <c r="AN810" s="92"/>
      <c r="AO810" s="92"/>
      <c r="AP810" s="92"/>
      <c r="AQ810" s="92"/>
      <c r="AR810" s="92"/>
      <c r="AS810" s="92"/>
      <c r="AT810" s="92"/>
    </row>
    <row r="811" spans="1:46" ht="24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  <c r="AK811" s="92"/>
      <c r="AL811" s="92"/>
      <c r="AM811" s="92"/>
      <c r="AN811" s="92"/>
      <c r="AO811" s="92"/>
      <c r="AP811" s="92"/>
      <c r="AQ811" s="92"/>
      <c r="AR811" s="92"/>
      <c r="AS811" s="92"/>
      <c r="AT811" s="92"/>
    </row>
    <row r="812" spans="1:46" ht="24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  <c r="AK812" s="92"/>
      <c r="AL812" s="92"/>
      <c r="AM812" s="92"/>
      <c r="AN812" s="92"/>
      <c r="AO812" s="92"/>
      <c r="AP812" s="92"/>
      <c r="AQ812" s="92"/>
      <c r="AR812" s="92"/>
      <c r="AS812" s="92"/>
      <c r="AT812" s="92"/>
    </row>
    <row r="813" spans="1:46" ht="24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  <c r="AK813" s="92"/>
      <c r="AL813" s="92"/>
      <c r="AM813" s="92"/>
      <c r="AN813" s="92"/>
      <c r="AO813" s="92"/>
      <c r="AP813" s="92"/>
      <c r="AQ813" s="92"/>
      <c r="AR813" s="92"/>
      <c r="AS813" s="92"/>
      <c r="AT813" s="92"/>
    </row>
    <row r="814" spans="1:46" ht="24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  <c r="AK814" s="92"/>
      <c r="AL814" s="92"/>
      <c r="AM814" s="92"/>
      <c r="AN814" s="92"/>
      <c r="AO814" s="92"/>
      <c r="AP814" s="92"/>
      <c r="AQ814" s="92"/>
      <c r="AR814" s="92"/>
      <c r="AS814" s="92"/>
      <c r="AT814" s="92"/>
    </row>
    <row r="815" spans="1:46" ht="24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92"/>
      <c r="AL815" s="92"/>
      <c r="AM815" s="92"/>
      <c r="AN815" s="92"/>
      <c r="AO815" s="92"/>
      <c r="AP815" s="92"/>
      <c r="AQ815" s="92"/>
      <c r="AR815" s="92"/>
      <c r="AS815" s="92"/>
      <c r="AT815" s="92"/>
    </row>
    <row r="816" spans="1:46" ht="24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92"/>
      <c r="AL816" s="92"/>
      <c r="AM816" s="92"/>
      <c r="AN816" s="92"/>
      <c r="AO816" s="92"/>
      <c r="AP816" s="92"/>
      <c r="AQ816" s="92"/>
      <c r="AR816" s="92"/>
      <c r="AS816" s="92"/>
      <c r="AT816" s="92"/>
    </row>
    <row r="817" spans="1:46" ht="24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92"/>
      <c r="AL817" s="92"/>
      <c r="AM817" s="92"/>
      <c r="AN817" s="92"/>
      <c r="AO817" s="92"/>
      <c r="AP817" s="92"/>
      <c r="AQ817" s="92"/>
      <c r="AR817" s="92"/>
      <c r="AS817" s="92"/>
      <c r="AT817" s="92"/>
    </row>
    <row r="818" spans="1:46" ht="24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92"/>
      <c r="AL818" s="92"/>
      <c r="AM818" s="92"/>
      <c r="AN818" s="92"/>
      <c r="AO818" s="92"/>
      <c r="AP818" s="92"/>
      <c r="AQ818" s="92"/>
      <c r="AR818" s="92"/>
      <c r="AS818" s="92"/>
      <c r="AT818" s="92"/>
    </row>
    <row r="819" spans="1:46" ht="24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  <c r="AM819" s="92"/>
      <c r="AN819" s="92"/>
      <c r="AO819" s="92"/>
      <c r="AP819" s="92"/>
      <c r="AQ819" s="92"/>
      <c r="AR819" s="92"/>
      <c r="AS819" s="92"/>
      <c r="AT819" s="92"/>
    </row>
    <row r="820" spans="1:46" ht="24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  <c r="AM820" s="92"/>
      <c r="AN820" s="92"/>
      <c r="AO820" s="92"/>
      <c r="AP820" s="92"/>
      <c r="AQ820" s="92"/>
      <c r="AR820" s="92"/>
      <c r="AS820" s="92"/>
      <c r="AT820" s="92"/>
    </row>
    <row r="821" spans="1:46" ht="24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  <c r="AM821" s="92"/>
      <c r="AN821" s="92"/>
      <c r="AO821" s="92"/>
      <c r="AP821" s="92"/>
      <c r="AQ821" s="92"/>
      <c r="AR821" s="92"/>
      <c r="AS821" s="92"/>
      <c r="AT821" s="92"/>
    </row>
    <row r="822" spans="1:46" ht="24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92"/>
      <c r="AL822" s="92"/>
      <c r="AM822" s="92"/>
      <c r="AN822" s="92"/>
      <c r="AO822" s="92"/>
      <c r="AP822" s="92"/>
      <c r="AQ822" s="92"/>
      <c r="AR822" s="92"/>
      <c r="AS822" s="92"/>
      <c r="AT822" s="92"/>
    </row>
    <row r="823" spans="1:46" ht="24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</row>
    <row r="824" spans="1:46" ht="24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92"/>
      <c r="AL824" s="92"/>
      <c r="AM824" s="92"/>
      <c r="AN824" s="92"/>
      <c r="AO824" s="92"/>
      <c r="AP824" s="92"/>
      <c r="AQ824" s="92"/>
      <c r="AR824" s="92"/>
      <c r="AS824" s="92"/>
      <c r="AT824" s="92"/>
    </row>
    <row r="825" spans="1:46" ht="24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  <c r="AM825" s="92"/>
      <c r="AN825" s="92"/>
      <c r="AO825" s="92"/>
      <c r="AP825" s="92"/>
      <c r="AQ825" s="92"/>
      <c r="AR825" s="92"/>
      <c r="AS825" s="92"/>
      <c r="AT825" s="92"/>
    </row>
    <row r="826" spans="1:46" ht="24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  <c r="AM826" s="92"/>
      <c r="AN826" s="92"/>
      <c r="AO826" s="92"/>
      <c r="AP826" s="92"/>
      <c r="AQ826" s="92"/>
      <c r="AR826" s="92"/>
      <c r="AS826" s="92"/>
      <c r="AT826" s="92"/>
    </row>
    <row r="827" spans="1:46" ht="24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  <c r="AM827" s="92"/>
      <c r="AN827" s="92"/>
      <c r="AO827" s="92"/>
      <c r="AP827" s="92"/>
      <c r="AQ827" s="92"/>
      <c r="AR827" s="92"/>
      <c r="AS827" s="92"/>
      <c r="AT827" s="92"/>
    </row>
    <row r="828" spans="1:46" ht="24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  <c r="AM828" s="92"/>
      <c r="AN828" s="92"/>
      <c r="AO828" s="92"/>
      <c r="AP828" s="92"/>
      <c r="AQ828" s="92"/>
      <c r="AR828" s="92"/>
      <c r="AS828" s="92"/>
      <c r="AT828" s="92"/>
    </row>
    <row r="829" spans="1:46" ht="24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  <c r="AM829" s="92"/>
      <c r="AN829" s="92"/>
      <c r="AO829" s="92"/>
      <c r="AP829" s="92"/>
      <c r="AQ829" s="92"/>
      <c r="AR829" s="92"/>
      <c r="AS829" s="92"/>
      <c r="AT829" s="92"/>
    </row>
    <row r="830" spans="1:46" ht="24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  <c r="AM830" s="92"/>
      <c r="AN830" s="92"/>
      <c r="AO830" s="92"/>
      <c r="AP830" s="92"/>
      <c r="AQ830" s="92"/>
      <c r="AR830" s="92"/>
      <c r="AS830" s="92"/>
      <c r="AT830" s="92"/>
    </row>
    <row r="831" spans="1:46" ht="24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  <c r="AM831" s="92"/>
      <c r="AN831" s="92"/>
      <c r="AO831" s="92"/>
      <c r="AP831" s="92"/>
      <c r="AQ831" s="92"/>
      <c r="AR831" s="92"/>
      <c r="AS831" s="92"/>
      <c r="AT831" s="92"/>
    </row>
    <row r="832" spans="1:46" ht="24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  <c r="AM832" s="92"/>
      <c r="AN832" s="92"/>
      <c r="AO832" s="92"/>
      <c r="AP832" s="92"/>
      <c r="AQ832" s="92"/>
      <c r="AR832" s="92"/>
      <c r="AS832" s="92"/>
      <c r="AT832" s="92"/>
    </row>
    <row r="833" spans="1:46" ht="24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  <c r="AM833" s="92"/>
      <c r="AN833" s="92"/>
      <c r="AO833" s="92"/>
      <c r="AP833" s="92"/>
      <c r="AQ833" s="92"/>
      <c r="AR833" s="92"/>
      <c r="AS833" s="92"/>
      <c r="AT833" s="92"/>
    </row>
    <row r="834" spans="1:46" ht="24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  <c r="AM834" s="92"/>
      <c r="AN834" s="92"/>
      <c r="AO834" s="92"/>
      <c r="AP834" s="92"/>
      <c r="AQ834" s="92"/>
      <c r="AR834" s="92"/>
      <c r="AS834" s="92"/>
      <c r="AT834" s="92"/>
    </row>
    <row r="835" spans="1:46" ht="24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  <c r="AM835" s="92"/>
      <c r="AN835" s="92"/>
      <c r="AO835" s="92"/>
      <c r="AP835" s="92"/>
      <c r="AQ835" s="92"/>
      <c r="AR835" s="92"/>
      <c r="AS835" s="92"/>
      <c r="AT835" s="92"/>
    </row>
    <row r="836" spans="1:46" ht="24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  <c r="AM836" s="92"/>
      <c r="AN836" s="92"/>
      <c r="AO836" s="92"/>
      <c r="AP836" s="92"/>
      <c r="AQ836" s="92"/>
      <c r="AR836" s="92"/>
      <c r="AS836" s="92"/>
      <c r="AT836" s="92"/>
    </row>
    <row r="837" spans="1:46" ht="24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  <c r="AM837" s="92"/>
      <c r="AN837" s="92"/>
      <c r="AO837" s="92"/>
      <c r="AP837" s="92"/>
      <c r="AQ837" s="92"/>
      <c r="AR837" s="92"/>
      <c r="AS837" s="92"/>
      <c r="AT837" s="92"/>
    </row>
    <row r="838" spans="1:46" ht="24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  <c r="AM838" s="92"/>
      <c r="AN838" s="92"/>
      <c r="AO838" s="92"/>
      <c r="AP838" s="92"/>
      <c r="AQ838" s="92"/>
      <c r="AR838" s="92"/>
      <c r="AS838" s="92"/>
      <c r="AT838" s="92"/>
    </row>
    <row r="839" spans="1:46" ht="24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  <c r="AK839" s="92"/>
      <c r="AL839" s="92"/>
      <c r="AM839" s="92"/>
      <c r="AN839" s="92"/>
      <c r="AO839" s="92"/>
      <c r="AP839" s="92"/>
      <c r="AQ839" s="92"/>
      <c r="AR839" s="92"/>
      <c r="AS839" s="92"/>
      <c r="AT839" s="92"/>
    </row>
    <row r="840" spans="1:46" ht="24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  <c r="AK840" s="92"/>
      <c r="AL840" s="92"/>
      <c r="AM840" s="92"/>
      <c r="AN840" s="92"/>
      <c r="AO840" s="92"/>
      <c r="AP840" s="92"/>
      <c r="AQ840" s="92"/>
      <c r="AR840" s="92"/>
      <c r="AS840" s="92"/>
      <c r="AT840" s="92"/>
    </row>
    <row r="841" spans="1:46" ht="24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  <c r="AK841" s="92"/>
      <c r="AL841" s="92"/>
      <c r="AM841" s="92"/>
      <c r="AN841" s="92"/>
      <c r="AO841" s="92"/>
      <c r="AP841" s="92"/>
      <c r="AQ841" s="92"/>
      <c r="AR841" s="92"/>
      <c r="AS841" s="92"/>
      <c r="AT841" s="92"/>
    </row>
    <row r="842" spans="1:46" ht="24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92"/>
      <c r="AL842" s="92"/>
      <c r="AM842" s="92"/>
      <c r="AN842" s="92"/>
      <c r="AO842" s="92"/>
      <c r="AP842" s="92"/>
      <c r="AQ842" s="92"/>
      <c r="AR842" s="92"/>
      <c r="AS842" s="92"/>
      <c r="AT842" s="92"/>
    </row>
    <row r="843" spans="1:46" ht="24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92"/>
      <c r="AL843" s="92"/>
      <c r="AM843" s="92"/>
      <c r="AN843" s="92"/>
      <c r="AO843" s="92"/>
      <c r="AP843" s="92"/>
      <c r="AQ843" s="92"/>
      <c r="AR843" s="92"/>
      <c r="AS843" s="92"/>
      <c r="AT843" s="92"/>
    </row>
    <row r="844" spans="1:46" ht="24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  <c r="AK844" s="92"/>
      <c r="AL844" s="92"/>
      <c r="AM844" s="92"/>
      <c r="AN844" s="92"/>
      <c r="AO844" s="92"/>
      <c r="AP844" s="92"/>
      <c r="AQ844" s="92"/>
      <c r="AR844" s="92"/>
      <c r="AS844" s="92"/>
      <c r="AT844" s="92"/>
    </row>
    <row r="845" spans="1:46" ht="24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92"/>
      <c r="AL845" s="92"/>
      <c r="AM845" s="92"/>
      <c r="AN845" s="92"/>
      <c r="AO845" s="92"/>
      <c r="AP845" s="92"/>
      <c r="AQ845" s="92"/>
      <c r="AR845" s="92"/>
      <c r="AS845" s="92"/>
      <c r="AT845" s="92"/>
    </row>
    <row r="846" spans="1:46" ht="24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92"/>
      <c r="AL846" s="92"/>
      <c r="AM846" s="92"/>
      <c r="AN846" s="92"/>
      <c r="AO846" s="92"/>
      <c r="AP846" s="92"/>
      <c r="AQ846" s="92"/>
      <c r="AR846" s="92"/>
      <c r="AS846" s="92"/>
      <c r="AT846" s="92"/>
    </row>
    <row r="847" spans="1:46" ht="24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  <c r="AK847" s="92"/>
      <c r="AL847" s="92"/>
      <c r="AM847" s="92"/>
      <c r="AN847" s="92"/>
      <c r="AO847" s="92"/>
      <c r="AP847" s="92"/>
      <c r="AQ847" s="92"/>
      <c r="AR847" s="92"/>
      <c r="AS847" s="92"/>
      <c r="AT847" s="92"/>
    </row>
    <row r="848" spans="1:46" ht="24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  <c r="AK848" s="92"/>
      <c r="AL848" s="92"/>
      <c r="AM848" s="92"/>
      <c r="AN848" s="92"/>
      <c r="AO848" s="92"/>
      <c r="AP848" s="92"/>
      <c r="AQ848" s="92"/>
      <c r="AR848" s="92"/>
      <c r="AS848" s="92"/>
      <c r="AT848" s="92"/>
    </row>
    <row r="849" spans="1:46" ht="24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  <c r="AK849" s="92"/>
      <c r="AL849" s="92"/>
      <c r="AM849" s="92"/>
      <c r="AN849" s="92"/>
      <c r="AO849" s="92"/>
      <c r="AP849" s="92"/>
      <c r="AQ849" s="92"/>
      <c r="AR849" s="92"/>
      <c r="AS849" s="92"/>
      <c r="AT849" s="92"/>
    </row>
    <row r="850" spans="1:46" ht="24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  <c r="AM850" s="92"/>
      <c r="AN850" s="92"/>
      <c r="AO850" s="92"/>
      <c r="AP850" s="92"/>
      <c r="AQ850" s="92"/>
      <c r="AR850" s="92"/>
      <c r="AS850" s="92"/>
      <c r="AT850" s="92"/>
    </row>
    <row r="851" spans="1:46" ht="24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  <c r="AK851" s="92"/>
      <c r="AL851" s="92"/>
      <c r="AM851" s="92"/>
      <c r="AN851" s="92"/>
      <c r="AO851" s="92"/>
      <c r="AP851" s="92"/>
      <c r="AQ851" s="92"/>
      <c r="AR851" s="92"/>
      <c r="AS851" s="92"/>
      <c r="AT851" s="92"/>
    </row>
    <row r="852" spans="1:46" ht="24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  <c r="AK852" s="92"/>
      <c r="AL852" s="92"/>
      <c r="AM852" s="92"/>
      <c r="AN852" s="92"/>
      <c r="AO852" s="92"/>
      <c r="AP852" s="92"/>
      <c r="AQ852" s="92"/>
      <c r="AR852" s="92"/>
      <c r="AS852" s="92"/>
      <c r="AT852" s="92"/>
    </row>
    <row r="853" spans="1:46" ht="24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  <c r="AK853" s="92"/>
      <c r="AL853" s="92"/>
      <c r="AM853" s="92"/>
      <c r="AN853" s="92"/>
      <c r="AO853" s="92"/>
      <c r="AP853" s="92"/>
      <c r="AQ853" s="92"/>
      <c r="AR853" s="92"/>
      <c r="AS853" s="92"/>
      <c r="AT853" s="92"/>
    </row>
    <row r="854" spans="1:46" ht="24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  <c r="AM854" s="92"/>
      <c r="AN854" s="92"/>
      <c r="AO854" s="92"/>
      <c r="AP854" s="92"/>
      <c r="AQ854" s="92"/>
      <c r="AR854" s="92"/>
      <c r="AS854" s="92"/>
      <c r="AT854" s="92"/>
    </row>
    <row r="855" spans="1:46" ht="24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  <c r="AM855" s="92"/>
      <c r="AN855" s="92"/>
      <c r="AO855" s="92"/>
      <c r="AP855" s="92"/>
      <c r="AQ855" s="92"/>
      <c r="AR855" s="92"/>
      <c r="AS855" s="92"/>
      <c r="AT855" s="92"/>
    </row>
    <row r="856" spans="1:46" ht="24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  <c r="AK856" s="92"/>
      <c r="AL856" s="92"/>
      <c r="AM856" s="92"/>
      <c r="AN856" s="92"/>
      <c r="AO856" s="92"/>
      <c r="AP856" s="92"/>
      <c r="AQ856" s="92"/>
      <c r="AR856" s="92"/>
      <c r="AS856" s="92"/>
      <c r="AT856" s="92"/>
    </row>
    <row r="857" spans="1:46" ht="24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  <c r="AK857" s="92"/>
      <c r="AL857" s="92"/>
      <c r="AM857" s="92"/>
      <c r="AN857" s="92"/>
      <c r="AO857" s="92"/>
      <c r="AP857" s="92"/>
      <c r="AQ857" s="92"/>
      <c r="AR857" s="92"/>
      <c r="AS857" s="92"/>
      <c r="AT857" s="92"/>
    </row>
    <row r="858" spans="1:46" ht="24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  <c r="AK858" s="92"/>
      <c r="AL858" s="92"/>
      <c r="AM858" s="92"/>
      <c r="AN858" s="92"/>
      <c r="AO858" s="92"/>
      <c r="AP858" s="92"/>
      <c r="AQ858" s="92"/>
      <c r="AR858" s="92"/>
      <c r="AS858" s="92"/>
      <c r="AT858" s="92"/>
    </row>
    <row r="859" spans="1:46" ht="24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  <c r="AM859" s="92"/>
      <c r="AN859" s="92"/>
      <c r="AO859" s="92"/>
      <c r="AP859" s="92"/>
      <c r="AQ859" s="92"/>
      <c r="AR859" s="92"/>
      <c r="AS859" s="92"/>
      <c r="AT859" s="92"/>
    </row>
    <row r="860" spans="1:46" ht="24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  <c r="AK860" s="92"/>
      <c r="AL860" s="92"/>
      <c r="AM860" s="92"/>
      <c r="AN860" s="92"/>
      <c r="AO860" s="92"/>
      <c r="AP860" s="92"/>
      <c r="AQ860" s="92"/>
      <c r="AR860" s="92"/>
      <c r="AS860" s="92"/>
      <c r="AT860" s="92"/>
    </row>
    <row r="861" spans="1:46" ht="24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  <c r="AK861" s="92"/>
      <c r="AL861" s="92"/>
      <c r="AM861" s="92"/>
      <c r="AN861" s="92"/>
      <c r="AO861" s="92"/>
      <c r="AP861" s="92"/>
      <c r="AQ861" s="92"/>
      <c r="AR861" s="92"/>
      <c r="AS861" s="92"/>
      <c r="AT861" s="92"/>
    </row>
    <row r="862" spans="1:46" ht="24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  <c r="AK862" s="92"/>
      <c r="AL862" s="92"/>
      <c r="AM862" s="92"/>
      <c r="AN862" s="92"/>
      <c r="AO862" s="92"/>
      <c r="AP862" s="92"/>
      <c r="AQ862" s="92"/>
      <c r="AR862" s="92"/>
      <c r="AS862" s="92"/>
      <c r="AT862" s="92"/>
    </row>
    <row r="863" spans="1:46" ht="24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  <c r="AK863" s="92"/>
      <c r="AL863" s="92"/>
      <c r="AM863" s="92"/>
      <c r="AN863" s="92"/>
      <c r="AO863" s="92"/>
      <c r="AP863" s="92"/>
      <c r="AQ863" s="92"/>
      <c r="AR863" s="92"/>
      <c r="AS863" s="92"/>
      <c r="AT863" s="92"/>
    </row>
    <row r="864" spans="1:46" ht="24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  <c r="AK864" s="92"/>
      <c r="AL864" s="92"/>
      <c r="AM864" s="92"/>
      <c r="AN864" s="92"/>
      <c r="AO864" s="92"/>
      <c r="AP864" s="92"/>
      <c r="AQ864" s="92"/>
      <c r="AR864" s="92"/>
      <c r="AS864" s="92"/>
      <c r="AT864" s="92"/>
    </row>
    <row r="865" spans="1:46" ht="24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  <c r="AK865" s="92"/>
      <c r="AL865" s="92"/>
      <c r="AM865" s="92"/>
      <c r="AN865" s="92"/>
      <c r="AO865" s="92"/>
      <c r="AP865" s="92"/>
      <c r="AQ865" s="92"/>
      <c r="AR865" s="92"/>
      <c r="AS865" s="92"/>
      <c r="AT865" s="92"/>
    </row>
    <row r="866" spans="1:46" ht="24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  <c r="AK866" s="92"/>
      <c r="AL866" s="92"/>
      <c r="AM866" s="92"/>
      <c r="AN866" s="92"/>
      <c r="AO866" s="92"/>
      <c r="AP866" s="92"/>
      <c r="AQ866" s="92"/>
      <c r="AR866" s="92"/>
      <c r="AS866" s="92"/>
      <c r="AT866" s="92"/>
    </row>
    <row r="867" spans="1:46" ht="24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  <c r="AK867" s="92"/>
      <c r="AL867" s="92"/>
      <c r="AM867" s="92"/>
      <c r="AN867" s="92"/>
      <c r="AO867" s="92"/>
      <c r="AP867" s="92"/>
      <c r="AQ867" s="92"/>
      <c r="AR867" s="92"/>
      <c r="AS867" s="92"/>
      <c r="AT867" s="92"/>
    </row>
    <row r="868" spans="1:46" ht="24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  <c r="AK868" s="92"/>
      <c r="AL868" s="92"/>
      <c r="AM868" s="92"/>
      <c r="AN868" s="92"/>
      <c r="AO868" s="92"/>
      <c r="AP868" s="92"/>
      <c r="AQ868" s="92"/>
      <c r="AR868" s="92"/>
      <c r="AS868" s="92"/>
      <c r="AT868" s="92"/>
    </row>
    <row r="869" spans="1:46" ht="24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  <c r="AK869" s="92"/>
      <c r="AL869" s="92"/>
      <c r="AM869" s="92"/>
      <c r="AN869" s="92"/>
      <c r="AO869" s="92"/>
      <c r="AP869" s="92"/>
      <c r="AQ869" s="92"/>
      <c r="AR869" s="92"/>
      <c r="AS869" s="92"/>
      <c r="AT869" s="92"/>
    </row>
    <row r="870" spans="1:46" ht="24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  <c r="AK870" s="92"/>
      <c r="AL870" s="92"/>
      <c r="AM870" s="92"/>
      <c r="AN870" s="92"/>
      <c r="AO870" s="92"/>
      <c r="AP870" s="92"/>
      <c r="AQ870" s="92"/>
      <c r="AR870" s="92"/>
      <c r="AS870" s="92"/>
      <c r="AT870" s="92"/>
    </row>
    <row r="871" spans="1:46" ht="24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  <c r="AK871" s="92"/>
      <c r="AL871" s="92"/>
      <c r="AM871" s="92"/>
      <c r="AN871" s="92"/>
      <c r="AO871" s="92"/>
      <c r="AP871" s="92"/>
      <c r="AQ871" s="92"/>
      <c r="AR871" s="92"/>
      <c r="AS871" s="92"/>
      <c r="AT871" s="92"/>
    </row>
    <row r="872" spans="1:46" ht="24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  <c r="AK872" s="92"/>
      <c r="AL872" s="92"/>
      <c r="AM872" s="92"/>
      <c r="AN872" s="92"/>
      <c r="AO872" s="92"/>
      <c r="AP872" s="92"/>
      <c r="AQ872" s="92"/>
      <c r="AR872" s="92"/>
      <c r="AS872" s="92"/>
      <c r="AT872" s="92"/>
    </row>
    <row r="873" spans="1:46" ht="24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  <c r="AK873" s="92"/>
      <c r="AL873" s="92"/>
      <c r="AM873" s="92"/>
      <c r="AN873" s="92"/>
      <c r="AO873" s="92"/>
      <c r="AP873" s="92"/>
      <c r="AQ873" s="92"/>
      <c r="AR873" s="92"/>
      <c r="AS873" s="92"/>
      <c r="AT873" s="92"/>
    </row>
    <row r="874" spans="1:46" ht="24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  <c r="AK874" s="92"/>
      <c r="AL874" s="92"/>
      <c r="AM874" s="92"/>
      <c r="AN874" s="92"/>
      <c r="AO874" s="92"/>
      <c r="AP874" s="92"/>
      <c r="AQ874" s="92"/>
      <c r="AR874" s="92"/>
      <c r="AS874" s="92"/>
      <c r="AT874" s="92"/>
    </row>
    <row r="875" spans="1:46" ht="24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  <c r="AK875" s="92"/>
      <c r="AL875" s="92"/>
      <c r="AM875" s="92"/>
      <c r="AN875" s="92"/>
      <c r="AO875" s="92"/>
      <c r="AP875" s="92"/>
      <c r="AQ875" s="92"/>
      <c r="AR875" s="92"/>
      <c r="AS875" s="92"/>
      <c r="AT875" s="92"/>
    </row>
    <row r="876" spans="1:46" ht="24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  <c r="AK876" s="92"/>
      <c r="AL876" s="92"/>
      <c r="AM876" s="92"/>
      <c r="AN876" s="92"/>
      <c r="AO876" s="92"/>
      <c r="AP876" s="92"/>
      <c r="AQ876" s="92"/>
      <c r="AR876" s="92"/>
      <c r="AS876" s="92"/>
      <c r="AT876" s="92"/>
    </row>
    <row r="877" spans="1:46" ht="24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  <c r="AM877" s="92"/>
      <c r="AN877" s="92"/>
      <c r="AO877" s="92"/>
      <c r="AP877" s="92"/>
      <c r="AQ877" s="92"/>
      <c r="AR877" s="92"/>
      <c r="AS877" s="92"/>
      <c r="AT877" s="92"/>
    </row>
    <row r="878" spans="1:46" ht="24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  <c r="AM878" s="92"/>
      <c r="AN878" s="92"/>
      <c r="AO878" s="92"/>
      <c r="AP878" s="92"/>
      <c r="AQ878" s="92"/>
      <c r="AR878" s="92"/>
      <c r="AS878" s="92"/>
      <c r="AT878" s="92"/>
    </row>
    <row r="879" spans="1:46" ht="24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  <c r="AM879" s="92"/>
      <c r="AN879" s="92"/>
      <c r="AO879" s="92"/>
      <c r="AP879" s="92"/>
      <c r="AQ879" s="92"/>
      <c r="AR879" s="92"/>
      <c r="AS879" s="92"/>
      <c r="AT879" s="92"/>
    </row>
    <row r="880" spans="1:46" ht="24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  <c r="AK880" s="92"/>
      <c r="AL880" s="92"/>
      <c r="AM880" s="92"/>
      <c r="AN880" s="92"/>
      <c r="AO880" s="92"/>
      <c r="AP880" s="92"/>
      <c r="AQ880" s="92"/>
      <c r="AR880" s="92"/>
      <c r="AS880" s="92"/>
      <c r="AT880" s="92"/>
    </row>
    <row r="881" spans="1:46" ht="24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  <c r="AK881" s="92"/>
      <c r="AL881" s="92"/>
      <c r="AM881" s="92"/>
      <c r="AN881" s="92"/>
      <c r="AO881" s="92"/>
      <c r="AP881" s="92"/>
      <c r="AQ881" s="92"/>
      <c r="AR881" s="92"/>
      <c r="AS881" s="92"/>
      <c r="AT881" s="92"/>
    </row>
    <row r="882" spans="1:46" ht="24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  <c r="AM882" s="92"/>
      <c r="AN882" s="92"/>
      <c r="AO882" s="92"/>
      <c r="AP882" s="92"/>
      <c r="AQ882" s="92"/>
      <c r="AR882" s="92"/>
      <c r="AS882" s="92"/>
      <c r="AT882" s="92"/>
    </row>
    <row r="883" spans="1:46" ht="24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  <c r="AK883" s="92"/>
      <c r="AL883" s="92"/>
      <c r="AM883" s="92"/>
      <c r="AN883" s="92"/>
      <c r="AO883" s="92"/>
      <c r="AP883" s="92"/>
      <c r="AQ883" s="92"/>
      <c r="AR883" s="92"/>
      <c r="AS883" s="92"/>
      <c r="AT883" s="92"/>
    </row>
    <row r="884" spans="1:46" ht="24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  <c r="AK884" s="92"/>
      <c r="AL884" s="92"/>
      <c r="AM884" s="92"/>
      <c r="AN884" s="92"/>
      <c r="AO884" s="92"/>
      <c r="AP884" s="92"/>
      <c r="AQ884" s="92"/>
      <c r="AR884" s="92"/>
      <c r="AS884" s="92"/>
      <c r="AT884" s="92"/>
    </row>
    <row r="885" spans="1:46" ht="24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  <c r="AK885" s="92"/>
      <c r="AL885" s="92"/>
      <c r="AM885" s="92"/>
      <c r="AN885" s="92"/>
      <c r="AO885" s="92"/>
      <c r="AP885" s="92"/>
      <c r="AQ885" s="92"/>
      <c r="AR885" s="92"/>
      <c r="AS885" s="92"/>
      <c r="AT885" s="92"/>
    </row>
    <row r="886" spans="1:46" ht="24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  <c r="AK886" s="92"/>
      <c r="AL886" s="92"/>
      <c r="AM886" s="92"/>
      <c r="AN886" s="92"/>
      <c r="AO886" s="92"/>
      <c r="AP886" s="92"/>
      <c r="AQ886" s="92"/>
      <c r="AR886" s="92"/>
      <c r="AS886" s="92"/>
      <c r="AT886" s="92"/>
    </row>
    <row r="887" spans="1:46" ht="24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  <c r="AK887" s="92"/>
      <c r="AL887" s="92"/>
      <c r="AM887" s="92"/>
      <c r="AN887" s="92"/>
      <c r="AO887" s="92"/>
      <c r="AP887" s="92"/>
      <c r="AQ887" s="92"/>
      <c r="AR887" s="92"/>
      <c r="AS887" s="92"/>
      <c r="AT887" s="92"/>
    </row>
    <row r="888" spans="1:46" ht="24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  <c r="AK888" s="92"/>
      <c r="AL888" s="92"/>
      <c r="AM888" s="92"/>
      <c r="AN888" s="92"/>
      <c r="AO888" s="92"/>
      <c r="AP888" s="92"/>
      <c r="AQ888" s="92"/>
      <c r="AR888" s="92"/>
      <c r="AS888" s="92"/>
      <c r="AT888" s="92"/>
    </row>
    <row r="889" spans="1:46" ht="24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  <c r="AK889" s="92"/>
      <c r="AL889" s="92"/>
      <c r="AM889" s="92"/>
      <c r="AN889" s="92"/>
      <c r="AO889" s="92"/>
      <c r="AP889" s="92"/>
      <c r="AQ889" s="92"/>
      <c r="AR889" s="92"/>
      <c r="AS889" s="92"/>
      <c r="AT889" s="92"/>
    </row>
    <row r="890" spans="1:46" ht="24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2"/>
      <c r="AL890" s="92"/>
      <c r="AM890" s="92"/>
      <c r="AN890" s="92"/>
      <c r="AO890" s="92"/>
      <c r="AP890" s="92"/>
      <c r="AQ890" s="92"/>
      <c r="AR890" s="92"/>
      <c r="AS890" s="92"/>
      <c r="AT890" s="92"/>
    </row>
    <row r="891" spans="1:46" ht="24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2"/>
      <c r="AL891" s="92"/>
      <c r="AM891" s="92"/>
      <c r="AN891" s="92"/>
      <c r="AO891" s="92"/>
      <c r="AP891" s="92"/>
      <c r="AQ891" s="92"/>
      <c r="AR891" s="92"/>
      <c r="AS891" s="92"/>
      <c r="AT891" s="92"/>
    </row>
    <row r="892" spans="1:46" ht="24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2"/>
      <c r="AL892" s="92"/>
      <c r="AM892" s="92"/>
      <c r="AN892" s="92"/>
      <c r="AO892" s="92"/>
      <c r="AP892" s="92"/>
      <c r="AQ892" s="92"/>
      <c r="AR892" s="92"/>
      <c r="AS892" s="92"/>
      <c r="AT892" s="92"/>
    </row>
    <row r="893" spans="1:46" ht="24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  <c r="AK893" s="92"/>
      <c r="AL893" s="92"/>
      <c r="AM893" s="92"/>
      <c r="AN893" s="92"/>
      <c r="AO893" s="92"/>
      <c r="AP893" s="92"/>
      <c r="AQ893" s="92"/>
      <c r="AR893" s="92"/>
      <c r="AS893" s="92"/>
      <c r="AT893" s="92"/>
    </row>
    <row r="894" spans="1:46" ht="24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  <c r="AK894" s="92"/>
      <c r="AL894" s="92"/>
      <c r="AM894" s="92"/>
      <c r="AN894" s="92"/>
      <c r="AO894" s="92"/>
      <c r="AP894" s="92"/>
      <c r="AQ894" s="92"/>
      <c r="AR894" s="92"/>
      <c r="AS894" s="92"/>
      <c r="AT894" s="92"/>
    </row>
    <row r="895" spans="1:46" ht="24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  <c r="AK895" s="92"/>
      <c r="AL895" s="92"/>
      <c r="AM895" s="92"/>
      <c r="AN895" s="92"/>
      <c r="AO895" s="92"/>
      <c r="AP895" s="92"/>
      <c r="AQ895" s="92"/>
      <c r="AR895" s="92"/>
      <c r="AS895" s="92"/>
      <c r="AT895" s="92"/>
    </row>
    <row r="896" spans="1:46" ht="24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  <c r="AK896" s="92"/>
      <c r="AL896" s="92"/>
      <c r="AM896" s="92"/>
      <c r="AN896" s="92"/>
      <c r="AO896" s="92"/>
      <c r="AP896" s="92"/>
      <c r="AQ896" s="92"/>
      <c r="AR896" s="92"/>
      <c r="AS896" s="92"/>
      <c r="AT896" s="92"/>
    </row>
    <row r="897" spans="1:46" ht="24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  <c r="AK897" s="92"/>
      <c r="AL897" s="92"/>
      <c r="AM897" s="92"/>
      <c r="AN897" s="92"/>
      <c r="AO897" s="92"/>
      <c r="AP897" s="92"/>
      <c r="AQ897" s="92"/>
      <c r="AR897" s="92"/>
      <c r="AS897" s="92"/>
      <c r="AT897" s="92"/>
    </row>
    <row r="898" spans="1:46" ht="24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  <c r="AM898" s="92"/>
      <c r="AN898" s="92"/>
      <c r="AO898" s="92"/>
      <c r="AP898" s="92"/>
      <c r="AQ898" s="92"/>
      <c r="AR898" s="92"/>
      <c r="AS898" s="92"/>
      <c r="AT898" s="92"/>
    </row>
    <row r="899" spans="1:46" ht="24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  <c r="AM899" s="92"/>
      <c r="AN899" s="92"/>
      <c r="AO899" s="92"/>
      <c r="AP899" s="92"/>
      <c r="AQ899" s="92"/>
      <c r="AR899" s="92"/>
      <c r="AS899" s="92"/>
      <c r="AT899" s="92"/>
    </row>
    <row r="900" spans="1:46" ht="24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  <c r="AK900" s="92"/>
      <c r="AL900" s="92"/>
      <c r="AM900" s="92"/>
      <c r="AN900" s="92"/>
      <c r="AO900" s="92"/>
      <c r="AP900" s="92"/>
      <c r="AQ900" s="92"/>
      <c r="AR900" s="92"/>
      <c r="AS900" s="92"/>
      <c r="AT900" s="92"/>
    </row>
    <row r="901" spans="1:46" ht="24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  <c r="AK901" s="92"/>
      <c r="AL901" s="92"/>
      <c r="AM901" s="92"/>
      <c r="AN901" s="92"/>
      <c r="AO901" s="92"/>
      <c r="AP901" s="92"/>
      <c r="AQ901" s="92"/>
      <c r="AR901" s="92"/>
      <c r="AS901" s="92"/>
      <c r="AT901" s="92"/>
    </row>
    <row r="902" spans="1:46" ht="24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  <c r="AK902" s="92"/>
      <c r="AL902" s="92"/>
      <c r="AM902" s="92"/>
      <c r="AN902" s="92"/>
      <c r="AO902" s="92"/>
      <c r="AP902" s="92"/>
      <c r="AQ902" s="92"/>
      <c r="AR902" s="92"/>
      <c r="AS902" s="92"/>
      <c r="AT902" s="92"/>
    </row>
    <row r="903" spans="1:46" ht="24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  <c r="AK903" s="92"/>
      <c r="AL903" s="92"/>
      <c r="AM903" s="92"/>
      <c r="AN903" s="92"/>
      <c r="AO903" s="92"/>
      <c r="AP903" s="92"/>
      <c r="AQ903" s="92"/>
      <c r="AR903" s="92"/>
      <c r="AS903" s="92"/>
      <c r="AT903" s="92"/>
    </row>
    <row r="904" spans="1:46" ht="24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  <c r="AM904" s="92"/>
      <c r="AN904" s="92"/>
      <c r="AO904" s="92"/>
      <c r="AP904" s="92"/>
      <c r="AQ904" s="92"/>
      <c r="AR904" s="92"/>
      <c r="AS904" s="92"/>
      <c r="AT904" s="92"/>
    </row>
    <row r="905" spans="1:46" ht="24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  <c r="AK905" s="92"/>
      <c r="AL905" s="92"/>
      <c r="AM905" s="92"/>
      <c r="AN905" s="92"/>
      <c r="AO905" s="92"/>
      <c r="AP905" s="92"/>
      <c r="AQ905" s="92"/>
      <c r="AR905" s="92"/>
      <c r="AS905" s="92"/>
      <c r="AT905" s="92"/>
    </row>
    <row r="906" spans="1:46" ht="24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  <c r="AK906" s="92"/>
      <c r="AL906" s="92"/>
      <c r="AM906" s="92"/>
      <c r="AN906" s="92"/>
      <c r="AO906" s="92"/>
      <c r="AP906" s="92"/>
      <c r="AQ906" s="92"/>
      <c r="AR906" s="92"/>
      <c r="AS906" s="92"/>
      <c r="AT906" s="92"/>
    </row>
    <row r="907" spans="1:46" ht="24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  <c r="AK907" s="92"/>
      <c r="AL907" s="92"/>
      <c r="AM907" s="92"/>
      <c r="AN907" s="92"/>
      <c r="AO907" s="92"/>
      <c r="AP907" s="92"/>
      <c r="AQ907" s="92"/>
      <c r="AR907" s="92"/>
      <c r="AS907" s="92"/>
      <c r="AT907" s="92"/>
    </row>
    <row r="908" spans="1:46" ht="24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  <c r="AK908" s="92"/>
      <c r="AL908" s="92"/>
      <c r="AM908" s="92"/>
      <c r="AN908" s="92"/>
      <c r="AO908" s="92"/>
      <c r="AP908" s="92"/>
      <c r="AQ908" s="92"/>
      <c r="AR908" s="92"/>
      <c r="AS908" s="92"/>
      <c r="AT908" s="92"/>
    </row>
    <row r="909" spans="1:46" ht="24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  <c r="AK909" s="92"/>
      <c r="AL909" s="92"/>
      <c r="AM909" s="92"/>
      <c r="AN909" s="92"/>
      <c r="AO909" s="92"/>
      <c r="AP909" s="92"/>
      <c r="AQ909" s="92"/>
      <c r="AR909" s="92"/>
      <c r="AS909" s="92"/>
      <c r="AT909" s="92"/>
    </row>
    <row r="910" spans="1:46" ht="24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  <c r="AK910" s="92"/>
      <c r="AL910" s="92"/>
      <c r="AM910" s="92"/>
      <c r="AN910" s="92"/>
      <c r="AO910" s="92"/>
      <c r="AP910" s="92"/>
      <c r="AQ910" s="92"/>
      <c r="AR910" s="92"/>
      <c r="AS910" s="92"/>
      <c r="AT910" s="92"/>
    </row>
    <row r="911" spans="1:46" ht="24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  <c r="AK911" s="92"/>
      <c r="AL911" s="92"/>
      <c r="AM911" s="92"/>
      <c r="AN911" s="92"/>
      <c r="AO911" s="92"/>
      <c r="AP911" s="92"/>
      <c r="AQ911" s="92"/>
      <c r="AR911" s="92"/>
      <c r="AS911" s="92"/>
      <c r="AT911" s="92"/>
    </row>
    <row r="912" spans="1:46" ht="24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  <c r="AK912" s="92"/>
      <c r="AL912" s="92"/>
      <c r="AM912" s="92"/>
      <c r="AN912" s="92"/>
      <c r="AO912" s="92"/>
      <c r="AP912" s="92"/>
      <c r="AQ912" s="92"/>
      <c r="AR912" s="92"/>
      <c r="AS912" s="92"/>
      <c r="AT912" s="92"/>
    </row>
    <row r="913" spans="1:46" ht="24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  <c r="AK913" s="92"/>
      <c r="AL913" s="92"/>
      <c r="AM913" s="92"/>
      <c r="AN913" s="92"/>
      <c r="AO913" s="92"/>
      <c r="AP913" s="92"/>
      <c r="AQ913" s="92"/>
      <c r="AR913" s="92"/>
      <c r="AS913" s="92"/>
      <c r="AT913" s="92"/>
    </row>
    <row r="914" spans="1:46" ht="24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  <c r="AK914" s="92"/>
      <c r="AL914" s="92"/>
      <c r="AM914" s="92"/>
      <c r="AN914" s="92"/>
      <c r="AO914" s="92"/>
      <c r="AP914" s="92"/>
      <c r="AQ914" s="92"/>
      <c r="AR914" s="92"/>
      <c r="AS914" s="92"/>
      <c r="AT914" s="92"/>
    </row>
    <row r="915" spans="1:46" ht="24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  <c r="AK915" s="92"/>
      <c r="AL915" s="92"/>
      <c r="AM915" s="92"/>
      <c r="AN915" s="92"/>
      <c r="AO915" s="92"/>
      <c r="AP915" s="92"/>
      <c r="AQ915" s="92"/>
      <c r="AR915" s="92"/>
      <c r="AS915" s="92"/>
      <c r="AT915" s="92"/>
    </row>
    <row r="916" spans="1:46" ht="24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  <c r="AK916" s="92"/>
      <c r="AL916" s="92"/>
      <c r="AM916" s="92"/>
      <c r="AN916" s="92"/>
      <c r="AO916" s="92"/>
      <c r="AP916" s="92"/>
      <c r="AQ916" s="92"/>
      <c r="AR916" s="92"/>
      <c r="AS916" s="92"/>
      <c r="AT916" s="92"/>
    </row>
    <row r="917" spans="1:46" ht="24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  <c r="AK917" s="92"/>
      <c r="AL917" s="92"/>
      <c r="AM917" s="92"/>
      <c r="AN917" s="92"/>
      <c r="AO917" s="92"/>
      <c r="AP917" s="92"/>
      <c r="AQ917" s="92"/>
      <c r="AR917" s="92"/>
      <c r="AS917" s="92"/>
      <c r="AT917" s="92"/>
    </row>
    <row r="918" spans="1:46" ht="24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  <c r="AK918" s="92"/>
      <c r="AL918" s="92"/>
      <c r="AM918" s="92"/>
      <c r="AN918" s="92"/>
      <c r="AO918" s="92"/>
      <c r="AP918" s="92"/>
      <c r="AQ918" s="92"/>
      <c r="AR918" s="92"/>
      <c r="AS918" s="92"/>
      <c r="AT918" s="92"/>
    </row>
    <row r="919" spans="1:46" ht="24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  <c r="AK919" s="92"/>
      <c r="AL919" s="92"/>
      <c r="AM919" s="92"/>
      <c r="AN919" s="92"/>
      <c r="AO919" s="92"/>
      <c r="AP919" s="92"/>
      <c r="AQ919" s="92"/>
      <c r="AR919" s="92"/>
      <c r="AS919" s="92"/>
      <c r="AT919" s="92"/>
    </row>
    <row r="920" spans="1:46" ht="24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  <c r="AM920" s="92"/>
      <c r="AN920" s="92"/>
      <c r="AO920" s="92"/>
      <c r="AP920" s="92"/>
      <c r="AQ920" s="92"/>
      <c r="AR920" s="92"/>
      <c r="AS920" s="92"/>
      <c r="AT920" s="92"/>
    </row>
    <row r="921" spans="1:46" ht="24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  <c r="AM921" s="92"/>
      <c r="AN921" s="92"/>
      <c r="AO921" s="92"/>
      <c r="AP921" s="92"/>
      <c r="AQ921" s="92"/>
      <c r="AR921" s="92"/>
      <c r="AS921" s="92"/>
      <c r="AT921" s="92"/>
    </row>
    <row r="922" spans="1:46" ht="24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  <c r="AK922" s="92"/>
      <c r="AL922" s="92"/>
      <c r="AM922" s="92"/>
      <c r="AN922" s="92"/>
      <c r="AO922" s="92"/>
      <c r="AP922" s="92"/>
      <c r="AQ922" s="92"/>
      <c r="AR922" s="92"/>
      <c r="AS922" s="92"/>
      <c r="AT922" s="92"/>
    </row>
    <row r="923" spans="1:46" ht="24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  <c r="AK923" s="92"/>
      <c r="AL923" s="92"/>
      <c r="AM923" s="92"/>
      <c r="AN923" s="92"/>
      <c r="AO923" s="92"/>
      <c r="AP923" s="92"/>
      <c r="AQ923" s="92"/>
      <c r="AR923" s="92"/>
      <c r="AS923" s="92"/>
      <c r="AT923" s="92"/>
    </row>
    <row r="924" spans="1:46" ht="24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  <c r="AK924" s="92"/>
      <c r="AL924" s="92"/>
      <c r="AM924" s="92"/>
      <c r="AN924" s="92"/>
      <c r="AO924" s="92"/>
      <c r="AP924" s="92"/>
      <c r="AQ924" s="92"/>
      <c r="AR924" s="92"/>
      <c r="AS924" s="92"/>
      <c r="AT924" s="92"/>
    </row>
    <row r="925" spans="1:46" ht="24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  <c r="AK925" s="92"/>
      <c r="AL925" s="92"/>
      <c r="AM925" s="92"/>
      <c r="AN925" s="92"/>
      <c r="AO925" s="92"/>
      <c r="AP925" s="92"/>
      <c r="AQ925" s="92"/>
      <c r="AR925" s="92"/>
      <c r="AS925" s="92"/>
      <c r="AT925" s="92"/>
    </row>
    <row r="926" spans="1:46" ht="24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  <c r="AK926" s="92"/>
      <c r="AL926" s="92"/>
      <c r="AM926" s="92"/>
      <c r="AN926" s="92"/>
      <c r="AO926" s="92"/>
      <c r="AP926" s="92"/>
      <c r="AQ926" s="92"/>
      <c r="AR926" s="92"/>
      <c r="AS926" s="92"/>
      <c r="AT926" s="92"/>
    </row>
    <row r="927" spans="1:46" ht="24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  <c r="AK927" s="92"/>
      <c r="AL927" s="92"/>
      <c r="AM927" s="92"/>
      <c r="AN927" s="92"/>
      <c r="AO927" s="92"/>
      <c r="AP927" s="92"/>
      <c r="AQ927" s="92"/>
      <c r="AR927" s="92"/>
      <c r="AS927" s="92"/>
      <c r="AT927" s="92"/>
    </row>
    <row r="928" spans="1:46" ht="24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  <c r="AK928" s="92"/>
      <c r="AL928" s="92"/>
      <c r="AM928" s="92"/>
      <c r="AN928" s="92"/>
      <c r="AO928" s="92"/>
      <c r="AP928" s="92"/>
      <c r="AQ928" s="92"/>
      <c r="AR928" s="92"/>
      <c r="AS928" s="92"/>
      <c r="AT928" s="92"/>
    </row>
    <row r="929" spans="1:46" ht="24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  <c r="AK929" s="92"/>
      <c r="AL929" s="92"/>
      <c r="AM929" s="92"/>
      <c r="AN929" s="92"/>
      <c r="AO929" s="92"/>
      <c r="AP929" s="92"/>
      <c r="AQ929" s="92"/>
      <c r="AR929" s="92"/>
      <c r="AS929" s="92"/>
      <c r="AT929" s="92"/>
    </row>
    <row r="930" spans="1:46" ht="24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  <c r="AK930" s="92"/>
      <c r="AL930" s="92"/>
      <c r="AM930" s="92"/>
      <c r="AN930" s="92"/>
      <c r="AO930" s="92"/>
      <c r="AP930" s="92"/>
      <c r="AQ930" s="92"/>
      <c r="AR930" s="92"/>
      <c r="AS930" s="92"/>
      <c r="AT930" s="92"/>
    </row>
    <row r="931" spans="1:46" ht="24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  <c r="AK931" s="92"/>
      <c r="AL931" s="92"/>
      <c r="AM931" s="92"/>
      <c r="AN931" s="92"/>
      <c r="AO931" s="92"/>
      <c r="AP931" s="92"/>
      <c r="AQ931" s="92"/>
      <c r="AR931" s="92"/>
      <c r="AS931" s="92"/>
      <c r="AT931" s="92"/>
    </row>
    <row r="932" spans="1:46" ht="24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  <c r="AK932" s="92"/>
      <c r="AL932" s="92"/>
      <c r="AM932" s="92"/>
      <c r="AN932" s="92"/>
      <c r="AO932" s="92"/>
      <c r="AP932" s="92"/>
      <c r="AQ932" s="92"/>
      <c r="AR932" s="92"/>
      <c r="AS932" s="92"/>
      <c r="AT932" s="92"/>
    </row>
    <row r="933" spans="1:46" ht="24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  <c r="AK933" s="92"/>
      <c r="AL933" s="92"/>
      <c r="AM933" s="92"/>
      <c r="AN933" s="92"/>
      <c r="AO933" s="92"/>
      <c r="AP933" s="92"/>
      <c r="AQ933" s="92"/>
      <c r="AR933" s="92"/>
      <c r="AS933" s="92"/>
      <c r="AT933" s="92"/>
    </row>
    <row r="934" spans="1:46" ht="24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  <c r="AK934" s="92"/>
      <c r="AL934" s="92"/>
      <c r="AM934" s="92"/>
      <c r="AN934" s="92"/>
      <c r="AO934" s="92"/>
      <c r="AP934" s="92"/>
      <c r="AQ934" s="92"/>
      <c r="AR934" s="92"/>
      <c r="AS934" s="92"/>
      <c r="AT934" s="92"/>
    </row>
    <row r="935" spans="1:46" ht="24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  <c r="AM935" s="92"/>
      <c r="AN935" s="92"/>
      <c r="AO935" s="92"/>
      <c r="AP935" s="92"/>
      <c r="AQ935" s="92"/>
      <c r="AR935" s="92"/>
      <c r="AS935" s="92"/>
      <c r="AT935" s="92"/>
    </row>
    <row r="936" spans="1:46" ht="24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  <c r="AM936" s="92"/>
      <c r="AN936" s="92"/>
      <c r="AO936" s="92"/>
      <c r="AP936" s="92"/>
      <c r="AQ936" s="92"/>
      <c r="AR936" s="92"/>
      <c r="AS936" s="92"/>
      <c r="AT936" s="92"/>
    </row>
    <row r="937" spans="1:46" ht="24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  <c r="AM937" s="92"/>
      <c r="AN937" s="92"/>
      <c r="AO937" s="92"/>
      <c r="AP937" s="92"/>
      <c r="AQ937" s="92"/>
      <c r="AR937" s="92"/>
      <c r="AS937" s="92"/>
      <c r="AT937" s="92"/>
    </row>
    <row r="938" spans="1:46" ht="24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  <c r="AK938" s="92"/>
      <c r="AL938" s="92"/>
      <c r="AM938" s="92"/>
      <c r="AN938" s="92"/>
      <c r="AO938" s="92"/>
      <c r="AP938" s="92"/>
      <c r="AQ938" s="92"/>
      <c r="AR938" s="92"/>
      <c r="AS938" s="92"/>
      <c r="AT938" s="92"/>
    </row>
    <row r="939" spans="1:46" ht="24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  <c r="AK939" s="92"/>
      <c r="AL939" s="92"/>
      <c r="AM939" s="92"/>
      <c r="AN939" s="92"/>
      <c r="AO939" s="92"/>
      <c r="AP939" s="92"/>
      <c r="AQ939" s="92"/>
      <c r="AR939" s="92"/>
      <c r="AS939" s="92"/>
      <c r="AT939" s="92"/>
    </row>
    <row r="940" spans="1:46" ht="24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  <c r="AK940" s="92"/>
      <c r="AL940" s="92"/>
      <c r="AM940" s="92"/>
      <c r="AN940" s="92"/>
      <c r="AO940" s="92"/>
      <c r="AP940" s="92"/>
      <c r="AQ940" s="92"/>
      <c r="AR940" s="92"/>
      <c r="AS940" s="92"/>
      <c r="AT940" s="92"/>
    </row>
    <row r="941" spans="1:46" ht="24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  <c r="AK941" s="92"/>
      <c r="AL941" s="92"/>
      <c r="AM941" s="92"/>
      <c r="AN941" s="92"/>
      <c r="AO941" s="92"/>
      <c r="AP941" s="92"/>
      <c r="AQ941" s="92"/>
      <c r="AR941" s="92"/>
      <c r="AS941" s="92"/>
      <c r="AT941" s="92"/>
    </row>
    <row r="942" spans="1:46" ht="24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  <c r="AK942" s="92"/>
      <c r="AL942" s="92"/>
      <c r="AM942" s="92"/>
      <c r="AN942" s="92"/>
      <c r="AO942" s="92"/>
      <c r="AP942" s="92"/>
      <c r="AQ942" s="92"/>
      <c r="AR942" s="92"/>
      <c r="AS942" s="92"/>
      <c r="AT942" s="92"/>
    </row>
    <row r="943" spans="1:46" ht="24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  <c r="AK943" s="92"/>
      <c r="AL943" s="92"/>
      <c r="AM943" s="92"/>
      <c r="AN943" s="92"/>
      <c r="AO943" s="92"/>
      <c r="AP943" s="92"/>
      <c r="AQ943" s="92"/>
      <c r="AR943" s="92"/>
      <c r="AS943" s="92"/>
      <c r="AT943" s="92"/>
    </row>
    <row r="944" spans="1:46" ht="24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  <c r="AK944" s="92"/>
      <c r="AL944" s="92"/>
      <c r="AM944" s="92"/>
      <c r="AN944" s="92"/>
      <c r="AO944" s="92"/>
      <c r="AP944" s="92"/>
      <c r="AQ944" s="92"/>
      <c r="AR944" s="92"/>
      <c r="AS944" s="92"/>
      <c r="AT944" s="92"/>
    </row>
    <row r="945" spans="1:46" ht="24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  <c r="AK945" s="92"/>
      <c r="AL945" s="92"/>
      <c r="AM945" s="92"/>
      <c r="AN945" s="92"/>
      <c r="AO945" s="92"/>
      <c r="AP945" s="92"/>
      <c r="AQ945" s="92"/>
      <c r="AR945" s="92"/>
      <c r="AS945" s="92"/>
      <c r="AT945" s="92"/>
    </row>
    <row r="946" spans="1:46" ht="24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  <c r="AK946" s="92"/>
      <c r="AL946" s="92"/>
      <c r="AM946" s="92"/>
      <c r="AN946" s="92"/>
      <c r="AO946" s="92"/>
      <c r="AP946" s="92"/>
      <c r="AQ946" s="92"/>
      <c r="AR946" s="92"/>
      <c r="AS946" s="92"/>
      <c r="AT946" s="92"/>
    </row>
    <row r="947" spans="1:46" ht="24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  <c r="AM947" s="92"/>
      <c r="AN947" s="92"/>
      <c r="AO947" s="92"/>
      <c r="AP947" s="92"/>
      <c r="AQ947" s="92"/>
      <c r="AR947" s="92"/>
      <c r="AS947" s="92"/>
      <c r="AT947" s="92"/>
    </row>
    <row r="948" spans="1:46" ht="24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  <c r="AK948" s="92"/>
      <c r="AL948" s="92"/>
      <c r="AM948" s="92"/>
      <c r="AN948" s="92"/>
      <c r="AO948" s="92"/>
      <c r="AP948" s="92"/>
      <c r="AQ948" s="92"/>
      <c r="AR948" s="92"/>
      <c r="AS948" s="92"/>
      <c r="AT948" s="92"/>
    </row>
    <row r="949" spans="1:46" ht="24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  <c r="AK949" s="92"/>
      <c r="AL949" s="92"/>
      <c r="AM949" s="92"/>
      <c r="AN949" s="92"/>
      <c r="AO949" s="92"/>
      <c r="AP949" s="92"/>
      <c r="AQ949" s="92"/>
      <c r="AR949" s="92"/>
      <c r="AS949" s="92"/>
      <c r="AT949" s="92"/>
    </row>
    <row r="950" spans="1:46" ht="24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  <c r="AF950" s="92"/>
      <c r="AG950" s="92"/>
      <c r="AH950" s="92"/>
      <c r="AI950" s="92"/>
      <c r="AJ950" s="92"/>
      <c r="AK950" s="92"/>
      <c r="AL950" s="92"/>
      <c r="AM950" s="92"/>
      <c r="AN950" s="92"/>
      <c r="AO950" s="92"/>
      <c r="AP950" s="92"/>
      <c r="AQ950" s="92"/>
      <c r="AR950" s="92"/>
      <c r="AS950" s="92"/>
      <c r="AT950" s="92"/>
    </row>
    <row r="951" spans="1:46" ht="24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  <c r="AF951" s="92"/>
      <c r="AG951" s="92"/>
      <c r="AH951" s="92"/>
      <c r="AI951" s="92"/>
      <c r="AJ951" s="92"/>
      <c r="AK951" s="92"/>
      <c r="AL951" s="92"/>
      <c r="AM951" s="92"/>
      <c r="AN951" s="92"/>
      <c r="AO951" s="92"/>
      <c r="AP951" s="92"/>
      <c r="AQ951" s="92"/>
      <c r="AR951" s="92"/>
      <c r="AS951" s="92"/>
      <c r="AT951" s="92"/>
    </row>
    <row r="952" spans="1:46" ht="24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  <c r="AF952" s="92"/>
      <c r="AG952" s="92"/>
      <c r="AH952" s="92"/>
      <c r="AI952" s="92"/>
      <c r="AJ952" s="92"/>
      <c r="AK952" s="92"/>
      <c r="AL952" s="92"/>
      <c r="AM952" s="92"/>
      <c r="AN952" s="92"/>
      <c r="AO952" s="92"/>
      <c r="AP952" s="92"/>
      <c r="AQ952" s="92"/>
      <c r="AR952" s="92"/>
      <c r="AS952" s="92"/>
      <c r="AT952" s="92"/>
    </row>
    <row r="953" spans="1:46" ht="24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  <c r="AF953" s="92"/>
      <c r="AG953" s="92"/>
      <c r="AH953" s="92"/>
      <c r="AI953" s="92"/>
      <c r="AJ953" s="92"/>
      <c r="AK953" s="92"/>
      <c r="AL953" s="92"/>
      <c r="AM953" s="92"/>
      <c r="AN953" s="92"/>
      <c r="AO953" s="92"/>
      <c r="AP953" s="92"/>
      <c r="AQ953" s="92"/>
      <c r="AR953" s="92"/>
      <c r="AS953" s="92"/>
      <c r="AT953" s="92"/>
    </row>
    <row r="954" spans="1:46" ht="24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  <c r="AF954" s="92"/>
      <c r="AG954" s="92"/>
      <c r="AH954" s="92"/>
      <c r="AI954" s="92"/>
      <c r="AJ954" s="92"/>
      <c r="AK954" s="92"/>
      <c r="AL954" s="92"/>
      <c r="AM954" s="92"/>
      <c r="AN954" s="92"/>
      <c r="AO954" s="92"/>
      <c r="AP954" s="92"/>
      <c r="AQ954" s="92"/>
      <c r="AR954" s="92"/>
      <c r="AS954" s="92"/>
      <c r="AT954" s="92"/>
    </row>
    <row r="955" spans="1:46" ht="24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  <c r="AF955" s="92"/>
      <c r="AG955" s="92"/>
      <c r="AH955" s="92"/>
      <c r="AI955" s="92"/>
      <c r="AJ955" s="92"/>
      <c r="AK955" s="92"/>
      <c r="AL955" s="92"/>
      <c r="AM955" s="92"/>
      <c r="AN955" s="92"/>
      <c r="AO955" s="92"/>
      <c r="AP955" s="92"/>
      <c r="AQ955" s="92"/>
      <c r="AR955" s="92"/>
      <c r="AS955" s="92"/>
      <c r="AT955" s="92"/>
    </row>
    <row r="956" spans="1:46" ht="24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  <c r="AF956" s="92"/>
      <c r="AG956" s="92"/>
      <c r="AH956" s="92"/>
      <c r="AI956" s="92"/>
      <c r="AJ956" s="92"/>
      <c r="AK956" s="92"/>
      <c r="AL956" s="92"/>
      <c r="AM956" s="92"/>
      <c r="AN956" s="92"/>
      <c r="AO956" s="92"/>
      <c r="AP956" s="92"/>
      <c r="AQ956" s="92"/>
      <c r="AR956" s="92"/>
      <c r="AS956" s="92"/>
      <c r="AT956" s="92"/>
    </row>
    <row r="957" spans="1:46" ht="24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  <c r="AF957" s="92"/>
      <c r="AG957" s="92"/>
      <c r="AH957" s="92"/>
      <c r="AI957" s="92"/>
      <c r="AJ957" s="92"/>
      <c r="AK957" s="92"/>
      <c r="AL957" s="92"/>
      <c r="AM957" s="92"/>
      <c r="AN957" s="92"/>
      <c r="AO957" s="92"/>
      <c r="AP957" s="92"/>
      <c r="AQ957" s="92"/>
      <c r="AR957" s="92"/>
      <c r="AS957" s="92"/>
      <c r="AT957" s="92"/>
    </row>
    <row r="958" spans="1:46" ht="24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  <c r="AF958" s="92"/>
      <c r="AG958" s="92"/>
      <c r="AH958" s="92"/>
      <c r="AI958" s="92"/>
      <c r="AJ958" s="92"/>
      <c r="AK958" s="92"/>
      <c r="AL958" s="92"/>
      <c r="AM958" s="92"/>
      <c r="AN958" s="92"/>
      <c r="AO958" s="92"/>
      <c r="AP958" s="92"/>
      <c r="AQ958" s="92"/>
      <c r="AR958" s="92"/>
      <c r="AS958" s="92"/>
      <c r="AT958" s="92"/>
    </row>
    <row r="959" spans="1:46" ht="24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  <c r="AF959" s="92"/>
      <c r="AG959" s="92"/>
      <c r="AH959" s="92"/>
      <c r="AI959" s="92"/>
      <c r="AJ959" s="92"/>
      <c r="AK959" s="92"/>
      <c r="AL959" s="92"/>
      <c r="AM959" s="92"/>
      <c r="AN959" s="92"/>
      <c r="AO959" s="92"/>
      <c r="AP959" s="92"/>
      <c r="AQ959" s="92"/>
      <c r="AR959" s="92"/>
      <c r="AS959" s="92"/>
      <c r="AT959" s="92"/>
    </row>
    <row r="960" spans="1:46" ht="24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  <c r="AF960" s="92"/>
      <c r="AG960" s="92"/>
      <c r="AH960" s="92"/>
      <c r="AI960" s="92"/>
      <c r="AJ960" s="92"/>
      <c r="AK960" s="92"/>
      <c r="AL960" s="92"/>
      <c r="AM960" s="92"/>
      <c r="AN960" s="92"/>
      <c r="AO960" s="92"/>
      <c r="AP960" s="92"/>
      <c r="AQ960" s="92"/>
      <c r="AR960" s="92"/>
      <c r="AS960" s="92"/>
      <c r="AT960" s="92"/>
    </row>
    <row r="961" spans="1:46" ht="24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  <c r="AF961" s="92"/>
      <c r="AG961" s="92"/>
      <c r="AH961" s="92"/>
      <c r="AI961" s="92"/>
      <c r="AJ961" s="92"/>
      <c r="AK961" s="92"/>
      <c r="AL961" s="92"/>
      <c r="AM961" s="92"/>
      <c r="AN961" s="92"/>
      <c r="AO961" s="92"/>
      <c r="AP961" s="92"/>
      <c r="AQ961" s="92"/>
      <c r="AR961" s="92"/>
      <c r="AS961" s="92"/>
      <c r="AT961" s="92"/>
    </row>
    <row r="962" spans="1:46" ht="24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  <c r="AF962" s="92"/>
      <c r="AG962" s="92"/>
      <c r="AH962" s="92"/>
      <c r="AI962" s="92"/>
      <c r="AJ962" s="92"/>
      <c r="AK962" s="92"/>
      <c r="AL962" s="92"/>
      <c r="AM962" s="92"/>
      <c r="AN962" s="92"/>
      <c r="AO962" s="92"/>
      <c r="AP962" s="92"/>
      <c r="AQ962" s="92"/>
      <c r="AR962" s="92"/>
      <c r="AS962" s="92"/>
      <c r="AT962" s="92"/>
    </row>
    <row r="963" spans="1:46" ht="24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  <c r="AF963" s="92"/>
      <c r="AG963" s="92"/>
      <c r="AH963" s="92"/>
      <c r="AI963" s="92"/>
      <c r="AJ963" s="92"/>
      <c r="AK963" s="92"/>
      <c r="AL963" s="92"/>
      <c r="AM963" s="92"/>
      <c r="AN963" s="92"/>
      <c r="AO963" s="92"/>
      <c r="AP963" s="92"/>
      <c r="AQ963" s="92"/>
      <c r="AR963" s="92"/>
      <c r="AS963" s="92"/>
      <c r="AT963" s="92"/>
    </row>
    <row r="964" spans="1:46" ht="24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  <c r="AF964" s="92"/>
      <c r="AG964" s="92"/>
      <c r="AH964" s="92"/>
      <c r="AI964" s="92"/>
      <c r="AJ964" s="92"/>
      <c r="AK964" s="92"/>
      <c r="AL964" s="92"/>
      <c r="AM964" s="92"/>
      <c r="AN964" s="92"/>
      <c r="AO964" s="92"/>
      <c r="AP964" s="92"/>
      <c r="AQ964" s="92"/>
      <c r="AR964" s="92"/>
      <c r="AS964" s="92"/>
      <c r="AT964" s="92"/>
    </row>
    <row r="965" spans="1:46" ht="24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  <c r="AF965" s="92"/>
      <c r="AG965" s="92"/>
      <c r="AH965" s="92"/>
      <c r="AI965" s="92"/>
      <c r="AJ965" s="92"/>
      <c r="AK965" s="92"/>
      <c r="AL965" s="92"/>
      <c r="AM965" s="92"/>
      <c r="AN965" s="92"/>
      <c r="AO965" s="92"/>
      <c r="AP965" s="92"/>
      <c r="AQ965" s="92"/>
      <c r="AR965" s="92"/>
      <c r="AS965" s="92"/>
      <c r="AT965" s="92"/>
    </row>
    <row r="966" spans="1:46" ht="24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  <c r="AF966" s="92"/>
      <c r="AG966" s="92"/>
      <c r="AH966" s="92"/>
      <c r="AI966" s="92"/>
      <c r="AJ966" s="92"/>
      <c r="AK966" s="92"/>
      <c r="AL966" s="92"/>
      <c r="AM966" s="92"/>
      <c r="AN966" s="92"/>
      <c r="AO966" s="92"/>
      <c r="AP966" s="92"/>
      <c r="AQ966" s="92"/>
      <c r="AR966" s="92"/>
      <c r="AS966" s="92"/>
      <c r="AT966" s="92"/>
    </row>
    <row r="967" spans="1:46" ht="24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  <c r="AF967" s="92"/>
      <c r="AG967" s="92"/>
      <c r="AH967" s="92"/>
      <c r="AI967" s="92"/>
      <c r="AJ967" s="92"/>
      <c r="AK967" s="92"/>
      <c r="AL967" s="92"/>
      <c r="AM967" s="92"/>
      <c r="AN967" s="92"/>
      <c r="AO967" s="92"/>
      <c r="AP967" s="92"/>
      <c r="AQ967" s="92"/>
      <c r="AR967" s="92"/>
      <c r="AS967" s="92"/>
      <c r="AT967" s="92"/>
    </row>
    <row r="968" spans="1:46" ht="24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  <c r="AF968" s="92"/>
      <c r="AG968" s="92"/>
      <c r="AH968" s="92"/>
      <c r="AI968" s="92"/>
      <c r="AJ968" s="92"/>
      <c r="AK968" s="92"/>
      <c r="AL968" s="92"/>
      <c r="AM968" s="92"/>
      <c r="AN968" s="92"/>
      <c r="AO968" s="92"/>
      <c r="AP968" s="92"/>
      <c r="AQ968" s="92"/>
      <c r="AR968" s="92"/>
      <c r="AS968" s="92"/>
      <c r="AT968" s="92"/>
    </row>
    <row r="969" spans="1:46" ht="24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  <c r="AF969" s="92"/>
      <c r="AG969" s="92"/>
      <c r="AH969" s="92"/>
      <c r="AI969" s="92"/>
      <c r="AJ969" s="92"/>
      <c r="AK969" s="92"/>
      <c r="AL969" s="92"/>
      <c r="AM969" s="92"/>
      <c r="AN969" s="92"/>
      <c r="AO969" s="92"/>
      <c r="AP969" s="92"/>
      <c r="AQ969" s="92"/>
      <c r="AR969" s="92"/>
      <c r="AS969" s="92"/>
      <c r="AT969" s="92"/>
    </row>
    <row r="970" spans="1:46" ht="24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  <c r="AF970" s="92"/>
      <c r="AG970" s="92"/>
      <c r="AH970" s="92"/>
      <c r="AI970" s="92"/>
      <c r="AJ970" s="92"/>
      <c r="AK970" s="92"/>
      <c r="AL970" s="92"/>
      <c r="AM970" s="92"/>
      <c r="AN970" s="92"/>
      <c r="AO970" s="92"/>
      <c r="AP970" s="92"/>
      <c r="AQ970" s="92"/>
      <c r="AR970" s="92"/>
      <c r="AS970" s="92"/>
      <c r="AT970" s="92"/>
    </row>
    <row r="971" spans="1:46" ht="24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  <c r="AF971" s="92"/>
      <c r="AG971" s="92"/>
      <c r="AH971" s="92"/>
      <c r="AI971" s="92"/>
      <c r="AJ971" s="92"/>
      <c r="AK971" s="92"/>
      <c r="AL971" s="92"/>
      <c r="AM971" s="92"/>
      <c r="AN971" s="92"/>
      <c r="AO971" s="92"/>
      <c r="AP971" s="92"/>
      <c r="AQ971" s="92"/>
      <c r="AR971" s="92"/>
      <c r="AS971" s="92"/>
      <c r="AT971" s="92"/>
    </row>
    <row r="972" spans="1:46" ht="24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  <c r="AF972" s="92"/>
      <c r="AG972" s="92"/>
      <c r="AH972" s="92"/>
      <c r="AI972" s="92"/>
      <c r="AJ972" s="92"/>
      <c r="AK972" s="92"/>
      <c r="AL972" s="92"/>
      <c r="AM972" s="92"/>
      <c r="AN972" s="92"/>
      <c r="AO972" s="92"/>
      <c r="AP972" s="92"/>
      <c r="AQ972" s="92"/>
      <c r="AR972" s="92"/>
      <c r="AS972" s="92"/>
      <c r="AT972" s="92"/>
    </row>
    <row r="973" spans="1:46" ht="24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  <c r="AF973" s="92"/>
      <c r="AG973" s="92"/>
      <c r="AH973" s="92"/>
      <c r="AI973" s="92"/>
      <c r="AJ973" s="92"/>
      <c r="AK973" s="92"/>
      <c r="AL973" s="92"/>
      <c r="AM973" s="92"/>
      <c r="AN973" s="92"/>
      <c r="AO973" s="92"/>
      <c r="AP973" s="92"/>
      <c r="AQ973" s="92"/>
      <c r="AR973" s="92"/>
      <c r="AS973" s="92"/>
      <c r="AT973" s="92"/>
    </row>
    <row r="974" spans="1:46" ht="24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  <c r="AF974" s="92"/>
      <c r="AG974" s="92"/>
      <c r="AH974" s="92"/>
      <c r="AI974" s="92"/>
      <c r="AJ974" s="92"/>
      <c r="AK974" s="92"/>
      <c r="AL974" s="92"/>
      <c r="AM974" s="92"/>
      <c r="AN974" s="92"/>
      <c r="AO974" s="92"/>
      <c r="AP974" s="92"/>
      <c r="AQ974" s="92"/>
      <c r="AR974" s="92"/>
      <c r="AS974" s="92"/>
      <c r="AT974" s="92"/>
    </row>
    <row r="975" spans="1:46" ht="24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  <c r="AF975" s="92"/>
      <c r="AG975" s="92"/>
      <c r="AH975" s="92"/>
      <c r="AI975" s="92"/>
      <c r="AJ975" s="92"/>
      <c r="AK975" s="92"/>
      <c r="AL975" s="92"/>
      <c r="AM975" s="92"/>
      <c r="AN975" s="92"/>
      <c r="AO975" s="92"/>
      <c r="AP975" s="92"/>
      <c r="AQ975" s="92"/>
      <c r="AR975" s="92"/>
      <c r="AS975" s="92"/>
      <c r="AT975" s="92"/>
    </row>
    <row r="976" spans="1:46" ht="24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  <c r="AF976" s="92"/>
      <c r="AG976" s="92"/>
      <c r="AH976" s="92"/>
      <c r="AI976" s="92"/>
      <c r="AJ976" s="92"/>
      <c r="AK976" s="92"/>
      <c r="AL976" s="92"/>
      <c r="AM976" s="92"/>
      <c r="AN976" s="92"/>
      <c r="AO976" s="92"/>
      <c r="AP976" s="92"/>
      <c r="AQ976" s="92"/>
      <c r="AR976" s="92"/>
      <c r="AS976" s="92"/>
      <c r="AT976" s="92"/>
    </row>
    <row r="977" spans="1:46" ht="24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  <c r="AF977" s="92"/>
      <c r="AG977" s="92"/>
      <c r="AH977" s="92"/>
      <c r="AI977" s="92"/>
      <c r="AJ977" s="92"/>
      <c r="AK977" s="92"/>
      <c r="AL977" s="92"/>
      <c r="AM977" s="92"/>
      <c r="AN977" s="92"/>
      <c r="AO977" s="92"/>
      <c r="AP977" s="92"/>
      <c r="AQ977" s="92"/>
      <c r="AR977" s="92"/>
      <c r="AS977" s="92"/>
      <c r="AT977" s="92"/>
    </row>
    <row r="978" spans="1:46" ht="24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  <c r="AF978" s="92"/>
      <c r="AG978" s="92"/>
      <c r="AH978" s="92"/>
      <c r="AI978" s="92"/>
      <c r="AJ978" s="92"/>
      <c r="AK978" s="92"/>
      <c r="AL978" s="92"/>
      <c r="AM978" s="92"/>
      <c r="AN978" s="92"/>
      <c r="AO978" s="92"/>
      <c r="AP978" s="92"/>
      <c r="AQ978" s="92"/>
      <c r="AR978" s="92"/>
      <c r="AS978" s="92"/>
      <c r="AT978" s="92"/>
    </row>
    <row r="979" spans="1:46" ht="24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  <c r="AF979" s="92"/>
      <c r="AG979" s="92"/>
      <c r="AH979" s="92"/>
      <c r="AI979" s="92"/>
      <c r="AJ979" s="92"/>
      <c r="AK979" s="92"/>
      <c r="AL979" s="92"/>
      <c r="AM979" s="92"/>
      <c r="AN979" s="92"/>
      <c r="AO979" s="92"/>
      <c r="AP979" s="92"/>
      <c r="AQ979" s="92"/>
      <c r="AR979" s="92"/>
      <c r="AS979" s="92"/>
      <c r="AT979" s="92"/>
    </row>
    <row r="980" spans="1:46" ht="24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  <c r="AF980" s="92"/>
      <c r="AG980" s="92"/>
      <c r="AH980" s="92"/>
      <c r="AI980" s="92"/>
      <c r="AJ980" s="92"/>
      <c r="AK980" s="92"/>
      <c r="AL980" s="92"/>
      <c r="AM980" s="92"/>
      <c r="AN980" s="92"/>
      <c r="AO980" s="92"/>
      <c r="AP980" s="92"/>
      <c r="AQ980" s="92"/>
      <c r="AR980" s="92"/>
      <c r="AS980" s="92"/>
      <c r="AT980" s="92"/>
    </row>
    <row r="981" spans="1:46" ht="24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  <c r="AF981" s="92"/>
      <c r="AG981" s="92"/>
      <c r="AH981" s="92"/>
      <c r="AI981" s="92"/>
      <c r="AJ981" s="92"/>
      <c r="AK981" s="92"/>
      <c r="AL981" s="92"/>
      <c r="AM981" s="92"/>
      <c r="AN981" s="92"/>
      <c r="AO981" s="92"/>
      <c r="AP981" s="92"/>
      <c r="AQ981" s="92"/>
      <c r="AR981" s="92"/>
      <c r="AS981" s="92"/>
      <c r="AT981" s="92"/>
    </row>
    <row r="982" spans="1:46" ht="24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  <c r="AF982" s="92"/>
      <c r="AG982" s="92"/>
      <c r="AH982" s="92"/>
      <c r="AI982" s="92"/>
      <c r="AJ982" s="92"/>
      <c r="AK982" s="92"/>
      <c r="AL982" s="92"/>
      <c r="AM982" s="92"/>
      <c r="AN982" s="92"/>
      <c r="AO982" s="92"/>
      <c r="AP982" s="92"/>
      <c r="AQ982" s="92"/>
      <c r="AR982" s="92"/>
      <c r="AS982" s="92"/>
      <c r="AT982" s="92"/>
    </row>
    <row r="983" spans="1:46" ht="24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  <c r="AF983" s="92"/>
      <c r="AG983" s="92"/>
      <c r="AH983" s="92"/>
      <c r="AI983" s="92"/>
      <c r="AJ983" s="92"/>
      <c r="AK983" s="92"/>
      <c r="AL983" s="92"/>
      <c r="AM983" s="92"/>
      <c r="AN983" s="92"/>
      <c r="AO983" s="92"/>
      <c r="AP983" s="92"/>
      <c r="AQ983" s="92"/>
      <c r="AR983" s="92"/>
      <c r="AS983" s="92"/>
      <c r="AT983" s="92"/>
    </row>
    <row r="984" spans="1:46" ht="24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  <c r="AF984" s="92"/>
      <c r="AG984" s="92"/>
      <c r="AH984" s="92"/>
      <c r="AI984" s="92"/>
      <c r="AJ984" s="92"/>
      <c r="AK984" s="92"/>
      <c r="AL984" s="92"/>
      <c r="AM984" s="92"/>
      <c r="AN984" s="92"/>
      <c r="AO984" s="92"/>
      <c r="AP984" s="92"/>
      <c r="AQ984" s="92"/>
      <c r="AR984" s="92"/>
      <c r="AS984" s="92"/>
      <c r="AT984" s="92"/>
    </row>
    <row r="985" spans="1:46" ht="24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  <c r="AF985" s="92"/>
      <c r="AG985" s="92"/>
      <c r="AH985" s="92"/>
      <c r="AI985" s="92"/>
      <c r="AJ985" s="92"/>
      <c r="AK985" s="92"/>
      <c r="AL985" s="92"/>
      <c r="AM985" s="92"/>
      <c r="AN985" s="92"/>
      <c r="AO985" s="92"/>
      <c r="AP985" s="92"/>
      <c r="AQ985" s="92"/>
      <c r="AR985" s="92"/>
      <c r="AS985" s="92"/>
      <c r="AT985" s="92"/>
    </row>
    <row r="986" spans="1:46" ht="24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  <c r="AF986" s="92"/>
      <c r="AG986" s="92"/>
      <c r="AH986" s="92"/>
      <c r="AI986" s="92"/>
      <c r="AJ986" s="92"/>
      <c r="AK986" s="92"/>
      <c r="AL986" s="92"/>
      <c r="AM986" s="92"/>
      <c r="AN986" s="92"/>
      <c r="AO986" s="92"/>
      <c r="AP986" s="92"/>
      <c r="AQ986" s="92"/>
      <c r="AR986" s="92"/>
      <c r="AS986" s="92"/>
      <c r="AT986" s="92"/>
    </row>
    <row r="987" spans="1:46" ht="24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  <c r="AF987" s="92"/>
      <c r="AG987" s="92"/>
      <c r="AH987" s="92"/>
      <c r="AI987" s="92"/>
      <c r="AJ987" s="92"/>
      <c r="AK987" s="92"/>
      <c r="AL987" s="92"/>
      <c r="AM987" s="92"/>
      <c r="AN987" s="92"/>
      <c r="AO987" s="92"/>
      <c r="AP987" s="92"/>
      <c r="AQ987" s="92"/>
      <c r="AR987" s="92"/>
      <c r="AS987" s="92"/>
      <c r="AT987" s="92"/>
    </row>
    <row r="988" spans="1:46" ht="24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  <c r="AF988" s="92"/>
      <c r="AG988" s="92"/>
      <c r="AH988" s="92"/>
      <c r="AI988" s="92"/>
      <c r="AJ988" s="92"/>
      <c r="AK988" s="92"/>
      <c r="AL988" s="92"/>
      <c r="AM988" s="92"/>
      <c r="AN988" s="92"/>
      <c r="AO988" s="92"/>
      <c r="AP988" s="92"/>
      <c r="AQ988" s="92"/>
      <c r="AR988" s="92"/>
      <c r="AS988" s="92"/>
      <c r="AT988" s="92"/>
    </row>
    <row r="989" spans="1:46" ht="24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  <c r="AF989" s="92"/>
      <c r="AG989" s="92"/>
      <c r="AH989" s="92"/>
      <c r="AI989" s="92"/>
      <c r="AJ989" s="92"/>
      <c r="AK989" s="92"/>
      <c r="AL989" s="92"/>
      <c r="AM989" s="92"/>
      <c r="AN989" s="92"/>
      <c r="AO989" s="92"/>
      <c r="AP989" s="92"/>
      <c r="AQ989" s="92"/>
      <c r="AR989" s="92"/>
      <c r="AS989" s="92"/>
      <c r="AT989" s="92"/>
    </row>
    <row r="990" spans="1:46" ht="24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  <c r="AF990" s="92"/>
      <c r="AG990" s="92"/>
      <c r="AH990" s="92"/>
      <c r="AI990" s="92"/>
      <c r="AJ990" s="92"/>
      <c r="AK990" s="92"/>
      <c r="AL990" s="92"/>
      <c r="AM990" s="92"/>
      <c r="AN990" s="92"/>
      <c r="AO990" s="92"/>
      <c r="AP990" s="92"/>
      <c r="AQ990" s="92"/>
      <c r="AR990" s="92"/>
      <c r="AS990" s="92"/>
      <c r="AT990" s="92"/>
    </row>
    <row r="991" spans="1:46" ht="24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  <c r="AF991" s="92"/>
      <c r="AG991" s="92"/>
      <c r="AH991" s="92"/>
      <c r="AI991" s="92"/>
      <c r="AJ991" s="92"/>
      <c r="AK991" s="92"/>
      <c r="AL991" s="92"/>
      <c r="AM991" s="92"/>
      <c r="AN991" s="92"/>
      <c r="AO991" s="92"/>
      <c r="AP991" s="92"/>
      <c r="AQ991" s="92"/>
      <c r="AR991" s="92"/>
      <c r="AS991" s="92"/>
      <c r="AT991" s="92"/>
    </row>
    <row r="992" spans="1:46" ht="24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  <c r="AF992" s="92"/>
      <c r="AG992" s="92"/>
      <c r="AH992" s="92"/>
      <c r="AI992" s="92"/>
      <c r="AJ992" s="92"/>
      <c r="AK992" s="92"/>
      <c r="AL992" s="92"/>
      <c r="AM992" s="92"/>
      <c r="AN992" s="92"/>
      <c r="AO992" s="92"/>
      <c r="AP992" s="92"/>
      <c r="AQ992" s="92"/>
      <c r="AR992" s="92"/>
      <c r="AS992" s="92"/>
      <c r="AT992" s="92"/>
    </row>
    <row r="993" spans="1:46" ht="24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  <c r="AF993" s="92"/>
      <c r="AG993" s="92"/>
      <c r="AH993" s="92"/>
      <c r="AI993" s="92"/>
      <c r="AJ993" s="92"/>
      <c r="AK993" s="92"/>
      <c r="AL993" s="92"/>
      <c r="AM993" s="92"/>
      <c r="AN993" s="92"/>
      <c r="AO993" s="92"/>
      <c r="AP993" s="92"/>
      <c r="AQ993" s="92"/>
      <c r="AR993" s="92"/>
      <c r="AS993" s="92"/>
      <c r="AT993" s="92"/>
    </row>
    <row r="994" spans="1:46" ht="24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  <c r="AF994" s="92"/>
      <c r="AG994" s="92"/>
      <c r="AH994" s="92"/>
      <c r="AI994" s="92"/>
      <c r="AJ994" s="92"/>
      <c r="AK994" s="92"/>
      <c r="AL994" s="92"/>
      <c r="AM994" s="92"/>
      <c r="AN994" s="92"/>
      <c r="AO994" s="92"/>
      <c r="AP994" s="92"/>
      <c r="AQ994" s="92"/>
      <c r="AR994" s="92"/>
      <c r="AS994" s="92"/>
      <c r="AT994" s="92"/>
    </row>
    <row r="995" spans="1:46" ht="24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  <c r="AF995" s="92"/>
      <c r="AG995" s="92"/>
      <c r="AH995" s="92"/>
      <c r="AI995" s="92"/>
      <c r="AJ995" s="92"/>
      <c r="AK995" s="92"/>
      <c r="AL995" s="92"/>
      <c r="AM995" s="92"/>
      <c r="AN995" s="92"/>
      <c r="AO995" s="92"/>
      <c r="AP995" s="92"/>
      <c r="AQ995" s="92"/>
      <c r="AR995" s="92"/>
      <c r="AS995" s="92"/>
      <c r="AT995" s="92"/>
    </row>
    <row r="996" spans="1:46" ht="24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  <c r="AF996" s="92"/>
      <c r="AG996" s="92"/>
      <c r="AH996" s="92"/>
      <c r="AI996" s="92"/>
      <c r="AJ996" s="92"/>
      <c r="AK996" s="92"/>
      <c r="AL996" s="92"/>
      <c r="AM996" s="92"/>
      <c r="AN996" s="92"/>
      <c r="AO996" s="92"/>
      <c r="AP996" s="92"/>
      <c r="AQ996" s="92"/>
      <c r="AR996" s="92"/>
      <c r="AS996" s="92"/>
      <c r="AT996" s="92"/>
    </row>
    <row r="997" spans="1:46" ht="24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  <c r="AF997" s="92"/>
      <c r="AG997" s="92"/>
      <c r="AH997" s="92"/>
      <c r="AI997" s="92"/>
      <c r="AJ997" s="92"/>
      <c r="AK997" s="92"/>
      <c r="AL997" s="92"/>
      <c r="AM997" s="92"/>
      <c r="AN997" s="92"/>
      <c r="AO997" s="92"/>
      <c r="AP997" s="92"/>
      <c r="AQ997" s="92"/>
      <c r="AR997" s="92"/>
      <c r="AS997" s="92"/>
      <c r="AT997" s="92"/>
    </row>
    <row r="998" spans="1:46" ht="24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  <c r="AF998" s="92"/>
      <c r="AG998" s="92"/>
      <c r="AH998" s="92"/>
      <c r="AI998" s="92"/>
      <c r="AJ998" s="92"/>
      <c r="AK998" s="92"/>
      <c r="AL998" s="92"/>
      <c r="AM998" s="92"/>
      <c r="AN998" s="92"/>
      <c r="AO998" s="92"/>
      <c r="AP998" s="92"/>
      <c r="AQ998" s="92"/>
      <c r="AR998" s="92"/>
      <c r="AS998" s="92"/>
      <c r="AT998" s="92"/>
    </row>
    <row r="999" spans="1:46" ht="24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  <c r="AF999" s="92"/>
      <c r="AG999" s="92"/>
      <c r="AH999" s="92"/>
      <c r="AI999" s="92"/>
      <c r="AJ999" s="92"/>
      <c r="AK999" s="92"/>
      <c r="AL999" s="92"/>
      <c r="AM999" s="92"/>
      <c r="AN999" s="92"/>
      <c r="AO999" s="92"/>
      <c r="AP999" s="92"/>
      <c r="AQ999" s="92"/>
      <c r="AR999" s="92"/>
      <c r="AS999" s="92"/>
      <c r="AT999" s="92"/>
    </row>
    <row r="1000" spans="1:46" ht="24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  <c r="AF1000" s="92"/>
      <c r="AG1000" s="92"/>
      <c r="AH1000" s="92"/>
      <c r="AI1000" s="92"/>
      <c r="AJ1000" s="92"/>
      <c r="AK1000" s="92"/>
      <c r="AL1000" s="92"/>
      <c r="AM1000" s="92"/>
      <c r="AN1000" s="92"/>
      <c r="AO1000" s="92"/>
      <c r="AP1000" s="92"/>
      <c r="AQ1000" s="92"/>
      <c r="AR1000" s="92"/>
      <c r="AS1000" s="92"/>
      <c r="AT1000" s="92"/>
    </row>
  </sheetData>
  <mergeCells count="17">
    <mergeCell ref="AA19:AG19"/>
    <mergeCell ref="AA20:AG20"/>
    <mergeCell ref="K2:L3"/>
    <mergeCell ref="M2:P3"/>
    <mergeCell ref="S2:X3"/>
    <mergeCell ref="AA2:AG2"/>
    <mergeCell ref="AC3:AG3"/>
    <mergeCell ref="S16:X16"/>
    <mergeCell ref="AA18:AG18"/>
    <mergeCell ref="A1:Q1"/>
    <mergeCell ref="A2:A4"/>
    <mergeCell ref="B2:C3"/>
    <mergeCell ref="D2:D4"/>
    <mergeCell ref="E2:E4"/>
    <mergeCell ref="F2:H3"/>
    <mergeCell ref="I2:J3"/>
    <mergeCell ref="Q2:Q4"/>
  </mergeCells>
  <dataValidations count="2">
    <dataValidation type="list" allowBlank="1" showErrorMessage="1" sqref="H5:H15" xr:uid="{00000000-0002-0000-0000-000000000000}">
      <formula1>$AO$4:$AO$8</formula1>
    </dataValidation>
    <dataValidation type="list" allowBlank="1" showErrorMessage="1" sqref="G5:G15" xr:uid="{00000000-0002-0000-0000-000001000000}">
      <formula1>$AM$4:$AM$5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00"/>
  <sheetViews>
    <sheetView topLeftCell="AJ1" workbookViewId="0"/>
  </sheetViews>
  <sheetFormatPr defaultColWidth="11.1640625" defaultRowHeight="15" customHeight="1"/>
  <cols>
    <col min="1" max="1" width="9" hidden="1" customWidth="1"/>
    <col min="2" max="2" width="8.33203125" hidden="1" customWidth="1"/>
    <col min="3" max="3" width="10.33203125" hidden="1" customWidth="1"/>
    <col min="4" max="6" width="8.33203125" hidden="1" customWidth="1"/>
    <col min="7" max="7" width="12.6640625" hidden="1" customWidth="1"/>
    <col min="8" max="11" width="8.33203125" hidden="1" customWidth="1"/>
    <col min="12" max="12" width="9.6640625" hidden="1" customWidth="1"/>
    <col min="13" max="13" width="9.83203125" hidden="1" customWidth="1"/>
    <col min="14" max="14" width="11.1640625" hidden="1" customWidth="1"/>
    <col min="15" max="15" width="8.83203125" hidden="1" customWidth="1"/>
    <col min="16" max="16" width="7.5" hidden="1" customWidth="1"/>
    <col min="17" max="17" width="22" hidden="1" customWidth="1"/>
    <col min="18" max="18" width="8.33203125" hidden="1" customWidth="1"/>
    <col min="19" max="19" width="14.6640625" hidden="1" customWidth="1"/>
    <col min="20" max="22" width="8.83203125" hidden="1" customWidth="1"/>
    <col min="23" max="24" width="8.5" hidden="1" customWidth="1"/>
    <col min="25" max="25" width="8.33203125" hidden="1" customWidth="1"/>
    <col min="26" max="26" width="25.33203125" hidden="1" customWidth="1"/>
    <col min="27" max="27" width="9" hidden="1" customWidth="1"/>
    <col min="28" max="29" width="8.83203125" hidden="1" customWidth="1"/>
    <col min="30" max="32" width="8.5" hidden="1" customWidth="1"/>
    <col min="33" max="33" width="8.6640625" hidden="1" customWidth="1"/>
    <col min="34" max="35" width="8.33203125" hidden="1" customWidth="1"/>
    <col min="36" max="36" width="20" customWidth="1"/>
    <col min="37" max="37" width="23.5" customWidth="1"/>
    <col min="38" max="38" width="8.33203125" customWidth="1"/>
    <col min="39" max="39" width="13" hidden="1" customWidth="1"/>
    <col min="40" max="41" width="8.33203125" hidden="1" customWidth="1"/>
  </cols>
  <sheetData>
    <row r="1" spans="1:41" ht="24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2"/>
      <c r="AK1" s="102"/>
      <c r="AL1" s="101"/>
      <c r="AM1" s="101"/>
      <c r="AN1" s="101"/>
      <c r="AO1" s="101"/>
    </row>
    <row r="2" spans="1:41" ht="24" customHeight="1">
      <c r="A2" s="176" t="s">
        <v>1</v>
      </c>
      <c r="B2" s="179" t="s">
        <v>2</v>
      </c>
      <c r="C2" s="180"/>
      <c r="D2" s="176" t="s">
        <v>3</v>
      </c>
      <c r="E2" s="183" t="s">
        <v>73</v>
      </c>
      <c r="F2" s="184" t="s">
        <v>74</v>
      </c>
      <c r="G2" s="185"/>
      <c r="H2" s="180"/>
      <c r="I2" s="184" t="s">
        <v>75</v>
      </c>
      <c r="J2" s="180"/>
      <c r="K2" s="184" t="s">
        <v>76</v>
      </c>
      <c r="L2" s="180"/>
      <c r="M2" s="184" t="s">
        <v>77</v>
      </c>
      <c r="N2" s="185"/>
      <c r="O2" s="185"/>
      <c r="P2" s="180"/>
      <c r="Q2" s="183" t="s">
        <v>78</v>
      </c>
      <c r="R2" s="199"/>
      <c r="S2" s="184" t="s">
        <v>79</v>
      </c>
      <c r="T2" s="185"/>
      <c r="U2" s="185"/>
      <c r="V2" s="185"/>
      <c r="W2" s="185"/>
      <c r="X2" s="180"/>
      <c r="Y2" s="103"/>
      <c r="Z2" s="101"/>
      <c r="AA2" s="193" t="s">
        <v>10</v>
      </c>
      <c r="AB2" s="194"/>
      <c r="AC2" s="194"/>
      <c r="AD2" s="194"/>
      <c r="AE2" s="194"/>
      <c r="AF2" s="194"/>
      <c r="AG2" s="195"/>
      <c r="AH2" s="104"/>
      <c r="AI2" s="104"/>
      <c r="AJ2" s="191" t="s">
        <v>80</v>
      </c>
      <c r="AK2" s="192"/>
      <c r="AL2" s="105"/>
      <c r="AM2" s="104"/>
      <c r="AN2" s="104"/>
      <c r="AO2" s="104"/>
    </row>
    <row r="3" spans="1:41" ht="24" customHeight="1">
      <c r="A3" s="177"/>
      <c r="B3" s="181"/>
      <c r="C3" s="182"/>
      <c r="D3" s="177"/>
      <c r="E3" s="177"/>
      <c r="F3" s="181"/>
      <c r="G3" s="186"/>
      <c r="H3" s="182"/>
      <c r="I3" s="181"/>
      <c r="J3" s="182"/>
      <c r="K3" s="181"/>
      <c r="L3" s="182"/>
      <c r="M3" s="181"/>
      <c r="N3" s="186"/>
      <c r="O3" s="186"/>
      <c r="P3" s="182"/>
      <c r="Q3" s="177"/>
      <c r="R3" s="177"/>
      <c r="S3" s="181"/>
      <c r="T3" s="186"/>
      <c r="U3" s="186"/>
      <c r="V3" s="186"/>
      <c r="W3" s="186"/>
      <c r="X3" s="182"/>
      <c r="Y3" s="103"/>
      <c r="Z3" s="101"/>
      <c r="AA3" s="106" t="s">
        <v>11</v>
      </c>
      <c r="AB3" s="107">
        <v>3.5000000000000003E-2</v>
      </c>
      <c r="AC3" s="193"/>
      <c r="AD3" s="194"/>
      <c r="AE3" s="194"/>
      <c r="AF3" s="194"/>
      <c r="AG3" s="195"/>
      <c r="AH3" s="104"/>
      <c r="AI3" s="104"/>
      <c r="AJ3" s="108" t="s">
        <v>81</v>
      </c>
      <c r="AK3" s="109" t="s">
        <v>82</v>
      </c>
      <c r="AL3" s="104"/>
      <c r="AM3" s="104" t="s">
        <v>12</v>
      </c>
      <c r="AN3" s="104"/>
      <c r="AO3" s="104" t="s">
        <v>13</v>
      </c>
    </row>
    <row r="4" spans="1:41" ht="25.5" customHeight="1">
      <c r="A4" s="178"/>
      <c r="B4" s="106" t="s">
        <v>14</v>
      </c>
      <c r="C4" s="106" t="s">
        <v>15</v>
      </c>
      <c r="D4" s="178"/>
      <c r="E4" s="178"/>
      <c r="F4" s="106" t="s">
        <v>14</v>
      </c>
      <c r="G4" s="106" t="s">
        <v>16</v>
      </c>
      <c r="H4" s="106" t="s">
        <v>17</v>
      </c>
      <c r="I4" s="106" t="s">
        <v>14</v>
      </c>
      <c r="J4" s="106" t="s">
        <v>18</v>
      </c>
      <c r="K4" s="106" t="s">
        <v>14</v>
      </c>
      <c r="L4" s="106" t="s">
        <v>18</v>
      </c>
      <c r="M4" s="110" t="s">
        <v>83</v>
      </c>
      <c r="N4" s="110" t="s">
        <v>84</v>
      </c>
      <c r="O4" s="110" t="s">
        <v>85</v>
      </c>
      <c r="P4" s="110" t="s">
        <v>86</v>
      </c>
      <c r="Q4" s="178"/>
      <c r="R4" s="178"/>
      <c r="S4" s="106" t="s">
        <v>23</v>
      </c>
      <c r="T4" s="106" t="s">
        <v>24</v>
      </c>
      <c r="U4" s="106" t="s">
        <v>25</v>
      </c>
      <c r="V4" s="106" t="s">
        <v>26</v>
      </c>
      <c r="W4" s="106" t="s">
        <v>27</v>
      </c>
      <c r="X4" s="106" t="s">
        <v>28</v>
      </c>
      <c r="Y4" s="104"/>
      <c r="Z4" s="101"/>
      <c r="AA4" s="106" t="s">
        <v>23</v>
      </c>
      <c r="AB4" s="106" t="s">
        <v>24</v>
      </c>
      <c r="AC4" s="106" t="s">
        <v>25</v>
      </c>
      <c r="AD4" s="106" t="s">
        <v>26</v>
      </c>
      <c r="AE4" s="106" t="s">
        <v>27</v>
      </c>
      <c r="AF4" s="106" t="s">
        <v>28</v>
      </c>
      <c r="AG4" s="106" t="s">
        <v>29</v>
      </c>
      <c r="AH4" s="104"/>
      <c r="AI4" s="104"/>
      <c r="AJ4" s="111" t="s">
        <v>87</v>
      </c>
      <c r="AK4" s="112" t="s">
        <v>88</v>
      </c>
      <c r="AL4" s="104"/>
      <c r="AM4" s="113" t="s">
        <v>30</v>
      </c>
      <c r="AN4" s="104"/>
      <c r="AO4" s="104">
        <v>1</v>
      </c>
    </row>
    <row r="5" spans="1:41" ht="43.5" customHeight="1">
      <c r="A5" s="106">
        <f>'SROI Calculation'!A5</f>
        <v>0</v>
      </c>
      <c r="B5" s="106">
        <f>'SROI Calculation'!B5</f>
        <v>0</v>
      </c>
      <c r="C5" s="114">
        <f>'SROI Calculation'!C5</f>
        <v>0</v>
      </c>
      <c r="D5" s="106">
        <f>'SROI Calculation'!D5</f>
        <v>0</v>
      </c>
      <c r="E5" s="106">
        <f>'SROI Calculation'!E5</f>
        <v>0</v>
      </c>
      <c r="F5" s="106">
        <f>'SROI Calculation'!F5</f>
        <v>0</v>
      </c>
      <c r="G5" s="106">
        <f>'SROI Calculation'!G5</f>
        <v>0</v>
      </c>
      <c r="H5" s="106">
        <f>'SROI Calculation'!H5</f>
        <v>0</v>
      </c>
      <c r="I5" s="106">
        <f>'SROI Calculation'!I5</f>
        <v>0</v>
      </c>
      <c r="J5" s="115">
        <f>'SROI Calculation'!J5</f>
        <v>0</v>
      </c>
      <c r="K5" s="106">
        <f>'SROI Calculation'!K5</f>
        <v>0</v>
      </c>
      <c r="L5" s="114">
        <f>'SROI Calculation'!L5</f>
        <v>0</v>
      </c>
      <c r="M5" s="116">
        <f>'SROI Calculation'!M5</f>
        <v>0</v>
      </c>
      <c r="N5" s="116">
        <f>'SROI Calculation'!N5</f>
        <v>0</v>
      </c>
      <c r="O5" s="116">
        <f>'SROI Calculation'!O5</f>
        <v>0</v>
      </c>
      <c r="P5" s="116">
        <f>'SROI Calculation'!P5</f>
        <v>0</v>
      </c>
      <c r="Q5" s="117">
        <f t="shared" ref="Q5:Q14" si="0">(J5*L5)*(1-M5)*(1-N5)*(1-O5)</f>
        <v>0</v>
      </c>
      <c r="R5" s="104"/>
      <c r="S5" s="117">
        <f t="shared" ref="S5:S14" si="1">IF(G5="period of activity",Q5,0)</f>
        <v>0</v>
      </c>
      <c r="T5" s="117">
        <f t="shared" ref="T5:T14" si="2">IF(AND(G5="period of activity",H5&gt;1),Q5*(1-$P5),IF(AND(G5="period after activity",H5&gt;=1),Q5,0))</f>
        <v>0</v>
      </c>
      <c r="U5" s="117">
        <f t="shared" ref="U5:U14" si="3">IF(AND($G5="period of activity",$H5&gt;2),T5*(1-$P5),IF(AND($G5="period after activity",$H5&gt;=2),T5*(1-$P5),0))</f>
        <v>0</v>
      </c>
      <c r="V5" s="117">
        <f t="shared" ref="V5:V14" si="4">IF(AND($G5="period of activity",$H5&gt;3),U5*(1-$P5),IF(AND($G5="period after activity",$H5&gt;=3),U5*(1-$P5),0))</f>
        <v>0</v>
      </c>
      <c r="W5" s="117">
        <f t="shared" ref="W5:W14" si="5">IF(AND($G5="period of activity",$H5&gt;4),V5*(1-$P5),IF(AND($G5="period after activity",$H5&gt;=4),V5*(1-$P5),0))</f>
        <v>0</v>
      </c>
      <c r="X5" s="117">
        <f t="shared" ref="X5:X14" si="6">IF(AND($G5="period of activity",$H5&gt;5),W5*(1-$P5),IF(AND($G5="period after activity",$H5&gt;=5),W5*(1-$P5),0))</f>
        <v>0</v>
      </c>
      <c r="Y5" s="104"/>
      <c r="Z5" s="104"/>
      <c r="AA5" s="117">
        <f t="shared" ref="AA5:AA14" si="7">S5</f>
        <v>0</v>
      </c>
      <c r="AB5" s="117">
        <f t="shared" ref="AB5:AB14" si="8">T5/(1+$AB$3)</f>
        <v>0</v>
      </c>
      <c r="AC5" s="117">
        <f t="shared" ref="AC5:AC14" si="9">U5/(1+$AB$3)^2</f>
        <v>0</v>
      </c>
      <c r="AD5" s="117">
        <f t="shared" ref="AD5:AD14" si="10">V5/(1+$AB$3)^3</f>
        <v>0</v>
      </c>
      <c r="AE5" s="117">
        <f t="shared" ref="AE5:AE14" si="11">W5/(1+$AB$3)^4</f>
        <v>0</v>
      </c>
      <c r="AF5" s="117">
        <f t="shared" ref="AF5:AF14" si="12">X5/(1+$AB$3)^5</f>
        <v>0</v>
      </c>
      <c r="AG5" s="117">
        <f t="shared" ref="AG5:AG14" si="13">SUM(AA5:AF5)</f>
        <v>0</v>
      </c>
      <c r="AH5" s="104"/>
      <c r="AI5" s="104"/>
      <c r="AJ5" s="118" t="s">
        <v>89</v>
      </c>
      <c r="AK5" s="119" t="s">
        <v>90</v>
      </c>
      <c r="AL5" s="104"/>
      <c r="AM5" s="113" t="s">
        <v>31</v>
      </c>
      <c r="AN5" s="104"/>
      <c r="AO5" s="104">
        <v>2</v>
      </c>
    </row>
    <row r="6" spans="1:41" ht="24" customHeight="1">
      <c r="A6" s="106">
        <f>'SROI Calculation'!A6</f>
        <v>0</v>
      </c>
      <c r="B6" s="106">
        <f>'SROI Calculation'!B6</f>
        <v>0</v>
      </c>
      <c r="C6" s="114">
        <f>'SROI Calculation'!C6</f>
        <v>0</v>
      </c>
      <c r="D6" s="106">
        <f>'SROI Calculation'!D6</f>
        <v>0</v>
      </c>
      <c r="E6" s="106">
        <f>'SROI Calculation'!E6</f>
        <v>0</v>
      </c>
      <c r="F6" s="106">
        <f>'SROI Calculation'!F6</f>
        <v>0</v>
      </c>
      <c r="G6" s="106">
        <f>'SROI Calculation'!G6</f>
        <v>0</v>
      </c>
      <c r="H6" s="106">
        <f>'SROI Calculation'!H6</f>
        <v>0</v>
      </c>
      <c r="I6" s="106">
        <f>'SROI Calculation'!I6</f>
        <v>0</v>
      </c>
      <c r="J6" s="115">
        <f>'SROI Calculation'!J6</f>
        <v>0</v>
      </c>
      <c r="K6" s="106">
        <f>'SROI Calculation'!K6</f>
        <v>0</v>
      </c>
      <c r="L6" s="114">
        <f>'SROI Calculation'!L6</f>
        <v>0</v>
      </c>
      <c r="M6" s="116">
        <f>'SROI Calculation'!M6</f>
        <v>0</v>
      </c>
      <c r="N6" s="116">
        <f>'SROI Calculation'!N6</f>
        <v>0</v>
      </c>
      <c r="O6" s="116">
        <f>'SROI Calculation'!O6</f>
        <v>0</v>
      </c>
      <c r="P6" s="116">
        <f>'SROI Calculation'!P6</f>
        <v>0</v>
      </c>
      <c r="Q6" s="117">
        <f t="shared" si="0"/>
        <v>0</v>
      </c>
      <c r="R6" s="104"/>
      <c r="S6" s="117">
        <f t="shared" si="1"/>
        <v>0</v>
      </c>
      <c r="T6" s="117">
        <f t="shared" si="2"/>
        <v>0</v>
      </c>
      <c r="U6" s="117">
        <f t="shared" si="3"/>
        <v>0</v>
      </c>
      <c r="V6" s="117">
        <f t="shared" si="4"/>
        <v>0</v>
      </c>
      <c r="W6" s="117">
        <f t="shared" si="5"/>
        <v>0</v>
      </c>
      <c r="X6" s="117">
        <f t="shared" si="6"/>
        <v>0</v>
      </c>
      <c r="Y6" s="104"/>
      <c r="Z6" s="104"/>
      <c r="AA6" s="117">
        <f t="shared" si="7"/>
        <v>0</v>
      </c>
      <c r="AB6" s="117">
        <f t="shared" si="8"/>
        <v>0</v>
      </c>
      <c r="AC6" s="117">
        <f t="shared" si="9"/>
        <v>0</v>
      </c>
      <c r="AD6" s="117">
        <f t="shared" si="10"/>
        <v>0</v>
      </c>
      <c r="AE6" s="117">
        <f t="shared" si="11"/>
        <v>0</v>
      </c>
      <c r="AF6" s="117">
        <f t="shared" si="12"/>
        <v>0</v>
      </c>
      <c r="AG6" s="117">
        <f t="shared" si="13"/>
        <v>0</v>
      </c>
      <c r="AH6" s="104"/>
      <c r="AI6" s="104"/>
      <c r="AJ6" s="104"/>
      <c r="AK6" s="104"/>
      <c r="AL6" s="104"/>
      <c r="AM6" s="104"/>
      <c r="AN6" s="104"/>
      <c r="AO6" s="104">
        <v>3</v>
      </c>
    </row>
    <row r="7" spans="1:41" ht="24" customHeight="1">
      <c r="A7" s="106" t="str">
        <f>'SROI Calculation'!A7</f>
        <v>ชุมชนชมรมผู้สูงอายุ/วิสาหกิจชุมชน เยาวชนและประชาชนทั่วไปในตำบลนครชุม</v>
      </c>
      <c r="B7" s="106" t="str">
        <f>'SROI Calculation'!B7</f>
        <v>ค่าเสียเวลาในการเข้าร่วมกิจกรรม จำนวน 4 วัน x 100  คน x 300  บาท</v>
      </c>
      <c r="C7" s="114">
        <f>'SROI Calculation'!C7</f>
        <v>60000</v>
      </c>
      <c r="D7" s="106" t="str">
        <f>'SROI Calculation'!D7</f>
        <v xml:space="preserve">ความรู้สำหรับนำไปประกอบอาชีพเสริม เพื่อลดค่าใช้จ่ายในครัวเรือน </v>
      </c>
      <c r="E7" s="106" t="str">
        <f>'SROI Calculation'!E7</f>
        <v>2 องค์ความรู้</v>
      </c>
      <c r="F7" s="106" t="str">
        <f>'SROI Calculation'!F7</f>
        <v xml:space="preserve">ได้รับความรู้สำหรับนำไปประกอบอาชีพเสริมทำให้มีรายได้เพิ่มขึ้น และเพื่อลดค่าใช้จ่ายในครัวเรือน </v>
      </c>
      <c r="G7" s="106" t="str">
        <f>'SROI Calculation'!G7</f>
        <v>period after activity</v>
      </c>
      <c r="H7" s="106">
        <f>'SROI Calculation'!H7</f>
        <v>1</v>
      </c>
      <c r="I7" s="106">
        <f>'SROI Calculation'!I7</f>
        <v>0</v>
      </c>
      <c r="J7" s="115">
        <f>'SROI Calculation'!J7</f>
        <v>0</v>
      </c>
      <c r="K7" s="106">
        <f>'SROI Calculation'!K7</f>
        <v>0</v>
      </c>
      <c r="L7" s="114">
        <f>'SROI Calculation'!L7</f>
        <v>0</v>
      </c>
      <c r="M7" s="116">
        <f>'SROI Calculation'!M7</f>
        <v>0</v>
      </c>
      <c r="N7" s="116">
        <f>'SROI Calculation'!N7</f>
        <v>0</v>
      </c>
      <c r="O7" s="116">
        <f>'SROI Calculation'!O7</f>
        <v>0</v>
      </c>
      <c r="P7" s="116">
        <f>'SROI Calculation'!P7</f>
        <v>0</v>
      </c>
      <c r="Q7" s="117">
        <f t="shared" si="0"/>
        <v>0</v>
      </c>
      <c r="R7" s="104"/>
      <c r="S7" s="117">
        <f t="shared" si="1"/>
        <v>0</v>
      </c>
      <c r="T7" s="117">
        <f t="shared" si="2"/>
        <v>0</v>
      </c>
      <c r="U7" s="117">
        <f t="shared" si="3"/>
        <v>0</v>
      </c>
      <c r="V7" s="117">
        <f t="shared" si="4"/>
        <v>0</v>
      </c>
      <c r="W7" s="117">
        <f t="shared" si="5"/>
        <v>0</v>
      </c>
      <c r="X7" s="117">
        <f t="shared" si="6"/>
        <v>0</v>
      </c>
      <c r="Y7" s="104"/>
      <c r="Z7" s="104"/>
      <c r="AA7" s="117">
        <f t="shared" si="7"/>
        <v>0</v>
      </c>
      <c r="AB7" s="117">
        <f t="shared" si="8"/>
        <v>0</v>
      </c>
      <c r="AC7" s="117">
        <f t="shared" si="9"/>
        <v>0</v>
      </c>
      <c r="AD7" s="117">
        <f t="shared" si="10"/>
        <v>0</v>
      </c>
      <c r="AE7" s="117">
        <f t="shared" si="11"/>
        <v>0</v>
      </c>
      <c r="AF7" s="117">
        <f t="shared" si="12"/>
        <v>0</v>
      </c>
      <c r="AG7" s="117">
        <f t="shared" si="13"/>
        <v>0</v>
      </c>
      <c r="AH7" s="104"/>
      <c r="AI7" s="104"/>
      <c r="AJ7" s="104"/>
      <c r="AK7" s="104"/>
      <c r="AL7" s="104"/>
      <c r="AM7" s="104"/>
      <c r="AN7" s="104"/>
      <c r="AO7" s="104">
        <v>4</v>
      </c>
    </row>
    <row r="8" spans="1:41" ht="24" customHeight="1">
      <c r="A8" s="106" t="str">
        <f>'SROI Calculation'!A8</f>
        <v>มหาวิทยาลัยราชภัฏกำแพงเพชร</v>
      </c>
      <c r="B8" s="106" t="str">
        <f>'SROI Calculation'!B8</f>
        <v>งบประมาณค่าใช้จ่ายในโครงการ</v>
      </c>
      <c r="C8" s="114">
        <f>'SROI Calculation'!C8</f>
        <v>80000</v>
      </c>
      <c r="D8" s="106" t="str">
        <f>'SROI Calculation'!D8</f>
        <v>สนับสนุนงบประมาณสำหรับการดำเนินโครงการกิจกรรม</v>
      </c>
      <c r="E8" s="106" t="str">
        <f>'SROI Calculation'!E8</f>
        <v>36 จุด</v>
      </c>
      <c r="F8" s="106" t="str">
        <f>'SROI Calculation'!F8</f>
        <v>ได้ชื่อเสียงและการยอมรับจากโรงเรียน ชุมชน และประชาชนทั่วไป</v>
      </c>
      <c r="G8" s="106" t="str">
        <f>'SROI Calculation'!G8</f>
        <v>period of activity</v>
      </c>
      <c r="H8" s="106">
        <f>'SROI Calculation'!H8</f>
        <v>1</v>
      </c>
      <c r="I8" s="106" t="str">
        <f>'SROI Calculation'!I8</f>
        <v>เกิดการสร้างเชื่อเสียงในกับมหาวิทยาลัยและคณะ</v>
      </c>
      <c r="J8" s="115">
        <f>'SROI Calculation'!J8</f>
        <v>80</v>
      </c>
      <c r="K8" s="106" t="str">
        <f>'SROI Calculation'!K8</f>
        <v>เกิดการสร้างชื่อเสียงในกับมหาวิทยาลัยและคณะการยอมรับจากชุมชนและเครือข่าย</v>
      </c>
      <c r="L8" s="114">
        <f>'SROI Calculation'!L8</f>
        <v>80000</v>
      </c>
      <c r="M8" s="116">
        <f>'SROI Calculation'!M8</f>
        <v>0.4</v>
      </c>
      <c r="N8" s="116">
        <f>'SROI Calculation'!N8</f>
        <v>0.5</v>
      </c>
      <c r="O8" s="116">
        <f>'SROI Calculation'!O8</f>
        <v>0.5</v>
      </c>
      <c r="P8" s="116">
        <f>'SROI Calculation'!P8</f>
        <v>0.25</v>
      </c>
      <c r="Q8" s="117">
        <f t="shared" si="0"/>
        <v>960000</v>
      </c>
      <c r="R8" s="104"/>
      <c r="S8" s="117">
        <f t="shared" si="1"/>
        <v>960000</v>
      </c>
      <c r="T8" s="117">
        <f t="shared" si="2"/>
        <v>0</v>
      </c>
      <c r="U8" s="117">
        <f t="shared" si="3"/>
        <v>0</v>
      </c>
      <c r="V8" s="117">
        <f t="shared" si="4"/>
        <v>0</v>
      </c>
      <c r="W8" s="117">
        <f t="shared" si="5"/>
        <v>0</v>
      </c>
      <c r="X8" s="117">
        <f t="shared" si="6"/>
        <v>0</v>
      </c>
      <c r="Y8" s="104"/>
      <c r="Z8" s="104"/>
      <c r="AA8" s="117">
        <f t="shared" si="7"/>
        <v>960000</v>
      </c>
      <c r="AB8" s="117">
        <f t="shared" si="8"/>
        <v>0</v>
      </c>
      <c r="AC8" s="117">
        <f t="shared" si="9"/>
        <v>0</v>
      </c>
      <c r="AD8" s="117">
        <f t="shared" si="10"/>
        <v>0</v>
      </c>
      <c r="AE8" s="117">
        <f t="shared" si="11"/>
        <v>0</v>
      </c>
      <c r="AF8" s="117">
        <f t="shared" si="12"/>
        <v>0</v>
      </c>
      <c r="AG8" s="117">
        <f t="shared" si="13"/>
        <v>960000</v>
      </c>
      <c r="AH8" s="104"/>
      <c r="AI8" s="104"/>
      <c r="AJ8" s="104"/>
      <c r="AK8" s="104"/>
      <c r="AL8" s="104"/>
      <c r="AM8" s="104"/>
      <c r="AN8" s="104"/>
      <c r="AO8" s="104">
        <v>5</v>
      </c>
    </row>
    <row r="9" spans="1:41" ht="24" customHeight="1">
      <c r="A9" s="106" t="str">
        <f>'SROI Calculation'!A9</f>
        <v>สโมสรนักศึกษา/นักศึกษา</v>
      </c>
      <c r="B9" s="106" t="str">
        <f>'SROI Calculation'!B9</f>
        <v>ค่าเสียเวลาของนักศึกษาในการเข้าร่วมกิจกรรม</v>
      </c>
      <c r="C9" s="114">
        <f>'SROI Calculation'!C9</f>
        <v>0</v>
      </c>
      <c r="D9" s="106" t="str">
        <f>'SROI Calculation'!D9</f>
        <v>1. การอบรมบ่มเพาะทักษะการเป็นวิศวกรสังคม
2. Social Enterprise 1
กิจกรรมลงพื้นที่ทดลองเครื่องมือทางวิศวกรสังคมผ่านศูนย์การเรียนรู้
3. Social Enterprise 2
กิจกรรมลงพื้นที่เป้าหมายเพื่อปฏิบัติงานพัฒนาวิศวกรชุมชน
4. การอบรมการเขียนแผนธุรกิจ (BMC) จากการลงพื้นที่วิศวกรสังคม</v>
      </c>
      <c r="E9" s="106" t="str">
        <f>'SROI Calculation'!E9</f>
        <v>4 องค์ความรู้</v>
      </c>
      <c r="F9" s="106" t="str">
        <f>'SROI Calculation'!F9</f>
        <v>ได้ชื่อเสียงและการยอมรับจากโรงเรียน ชุมชน และประชาชนทั่วไป  และเเพิ่มเติมประสบการณ์ในการทำงานจริง นอกเหนื่อจากการเรียนรู้ในห้องเรียน</v>
      </c>
      <c r="G9" s="106" t="str">
        <f>'SROI Calculation'!G9</f>
        <v>period of activity</v>
      </c>
      <c r="H9" s="106">
        <f>'SROI Calculation'!H9</f>
        <v>1</v>
      </c>
      <c r="I9" s="106" t="str">
        <f>'SROI Calculation'!I9</f>
        <v>พัฒนาระบบเว็บไซต์ออนไลน์เพื่อประชาสัมพันธ์ผลิตภัณฑ์</v>
      </c>
      <c r="J9" s="115">
        <f>'SROI Calculation'!J9</f>
        <v>100</v>
      </c>
      <c r="K9" s="106" t="str">
        <f>'SROI Calculation'!K9</f>
        <v>การมีช่องทางประชาสัมพันธ์ที่ยั่งยืน</v>
      </c>
      <c r="L9" s="114">
        <f>'SROI Calculation'!L9</f>
        <v>40000</v>
      </c>
      <c r="M9" s="116">
        <f>'SROI Calculation'!M9</f>
        <v>0.7</v>
      </c>
      <c r="N9" s="116">
        <f>'SROI Calculation'!N9</f>
        <v>0.3</v>
      </c>
      <c r="O9" s="116">
        <f>'SROI Calculation'!O9</f>
        <v>0.2</v>
      </c>
      <c r="P9" s="116">
        <f>'SROI Calculation'!P9</f>
        <v>0.25</v>
      </c>
      <c r="Q9" s="117">
        <f t="shared" si="0"/>
        <v>672000.00000000012</v>
      </c>
      <c r="R9" s="104"/>
      <c r="S9" s="117">
        <f t="shared" si="1"/>
        <v>672000.00000000012</v>
      </c>
      <c r="T9" s="117">
        <f t="shared" si="2"/>
        <v>0</v>
      </c>
      <c r="U9" s="117">
        <f t="shared" si="3"/>
        <v>0</v>
      </c>
      <c r="V9" s="117">
        <f t="shared" si="4"/>
        <v>0</v>
      </c>
      <c r="W9" s="117">
        <f t="shared" si="5"/>
        <v>0</v>
      </c>
      <c r="X9" s="117">
        <f t="shared" si="6"/>
        <v>0</v>
      </c>
      <c r="Y9" s="104"/>
      <c r="Z9" s="104"/>
      <c r="AA9" s="117">
        <f t="shared" si="7"/>
        <v>672000.00000000012</v>
      </c>
      <c r="AB9" s="117">
        <f t="shared" si="8"/>
        <v>0</v>
      </c>
      <c r="AC9" s="117">
        <f t="shared" si="9"/>
        <v>0</v>
      </c>
      <c r="AD9" s="117">
        <f t="shared" si="10"/>
        <v>0</v>
      </c>
      <c r="AE9" s="117">
        <f t="shared" si="11"/>
        <v>0</v>
      </c>
      <c r="AF9" s="117">
        <f t="shared" si="12"/>
        <v>0</v>
      </c>
      <c r="AG9" s="117">
        <f t="shared" si="13"/>
        <v>672000.00000000012</v>
      </c>
      <c r="AH9" s="104"/>
      <c r="AI9" s="104"/>
      <c r="AJ9" s="104"/>
      <c r="AK9" s="104"/>
      <c r="AL9" s="104"/>
      <c r="AM9" s="104"/>
      <c r="AN9" s="104"/>
      <c r="AO9" s="104"/>
    </row>
    <row r="10" spans="1:41" ht="24" customHeight="1">
      <c r="A10" s="106" t="str">
        <f>'SROI Calculation'!A10</f>
        <v>ชุมชนชมรมผู้สูงอายุ/วิสาหกิจชุมชน เยาวชนและประชาชนทั่วไปในตำบลนครชุม</v>
      </c>
      <c r="B10" s="106" t="str">
        <f>'SROI Calculation'!B10</f>
        <v>ค่าเสียเวลาในการเข้าร่วมกิจกรรม จำนวน 4 วัน x 100  คน x 300  บาท</v>
      </c>
      <c r="C10" s="114">
        <f>'SROI Calculation'!C10</f>
        <v>60000</v>
      </c>
      <c r="D10" s="106" t="str">
        <f>'SROI Calculation'!D10</f>
        <v xml:space="preserve">ความรู้สำหรับนำไปประกอบอาชีพเสริม เพื่อลดค่าใช้จ่ายในครัวเรือน </v>
      </c>
      <c r="E10" s="106" t="str">
        <f>'SROI Calculation'!E10</f>
        <v>2 องค์ความรู้</v>
      </c>
      <c r="F10" s="106" t="str">
        <f>'SROI Calculation'!F10</f>
        <v xml:space="preserve">ได้รับความรู้สำหรับนำไปประกอบอาชีพเสริมทำให้มีรายได้เพิ่มขึ้น และเพื่อลดค่าใช้จ่ายในครัวเรือน </v>
      </c>
      <c r="G10" s="106" t="str">
        <f>'SROI Calculation'!G10</f>
        <v>period after activity</v>
      </c>
      <c r="H10" s="106">
        <f>'SROI Calculation'!H10</f>
        <v>1</v>
      </c>
      <c r="I10" s="106" t="str">
        <f>'SROI Calculation'!I10</f>
        <v>รางวัลการนำเสนอโครงการนวัตกรรม</v>
      </c>
      <c r="J10" s="115">
        <f>'SROI Calculation'!J10</f>
        <v>50</v>
      </c>
      <c r="K10" s="106" t="str">
        <f>'SROI Calculation'!K10</f>
        <v>รางวัลเชิงนวัตกรรมระดับเครือข่าย</v>
      </c>
      <c r="L10" s="114">
        <f>'SROI Calculation'!L10</f>
        <v>45000</v>
      </c>
      <c r="M10" s="116">
        <f>'SROI Calculation'!M10</f>
        <v>0.7</v>
      </c>
      <c r="N10" s="116">
        <f>'SROI Calculation'!N10</f>
        <v>0.5</v>
      </c>
      <c r="O10" s="116">
        <f>'SROI Calculation'!O10</f>
        <v>0.5</v>
      </c>
      <c r="P10" s="116">
        <f>'SROI Calculation'!P10</f>
        <v>0.25</v>
      </c>
      <c r="Q10" s="117">
        <f t="shared" si="0"/>
        <v>168750.00000000003</v>
      </c>
      <c r="R10" s="104"/>
      <c r="S10" s="117">
        <f t="shared" si="1"/>
        <v>0</v>
      </c>
      <c r="T10" s="117">
        <f t="shared" si="2"/>
        <v>168750.00000000003</v>
      </c>
      <c r="U10" s="117">
        <f t="shared" si="3"/>
        <v>0</v>
      </c>
      <c r="V10" s="117">
        <f t="shared" si="4"/>
        <v>0</v>
      </c>
      <c r="W10" s="117">
        <f t="shared" si="5"/>
        <v>0</v>
      </c>
      <c r="X10" s="117">
        <f t="shared" si="6"/>
        <v>0</v>
      </c>
      <c r="Y10" s="104"/>
      <c r="Z10" s="104"/>
      <c r="AA10" s="117">
        <f t="shared" si="7"/>
        <v>0</v>
      </c>
      <c r="AB10" s="117">
        <f t="shared" si="8"/>
        <v>163043.4782608696</v>
      </c>
      <c r="AC10" s="117">
        <f t="shared" si="9"/>
        <v>0</v>
      </c>
      <c r="AD10" s="117">
        <f t="shared" si="10"/>
        <v>0</v>
      </c>
      <c r="AE10" s="117">
        <f t="shared" si="11"/>
        <v>0</v>
      </c>
      <c r="AF10" s="117">
        <f t="shared" si="12"/>
        <v>0</v>
      </c>
      <c r="AG10" s="117">
        <f t="shared" si="13"/>
        <v>163043.4782608696</v>
      </c>
      <c r="AH10" s="104"/>
      <c r="AI10" s="104"/>
      <c r="AJ10" s="104"/>
      <c r="AK10" s="104"/>
      <c r="AL10" s="104"/>
      <c r="AM10" s="104"/>
      <c r="AN10" s="104"/>
      <c r="AO10" s="104"/>
    </row>
    <row r="11" spans="1:41" ht="24" customHeight="1">
      <c r="A11" s="106" t="str">
        <f>'SROI Calculation'!A11</f>
        <v xml:space="preserve">วิทยากร </v>
      </c>
      <c r="B11" s="106" t="str">
        <f>'SROI Calculation'!B11</f>
        <v xml:space="preserve">ค่าตอบแทนวิทยากร จำนวน 4 วัน * 600 บาท * 5 คน </v>
      </c>
      <c r="C11" s="114">
        <f>'SROI Calculation'!C11</f>
        <v>12600</v>
      </c>
      <c r="D11" s="106">
        <f>'SROI Calculation'!D11</f>
        <v>0</v>
      </c>
      <c r="E11" s="106">
        <f>'SROI Calculation'!E11</f>
        <v>0</v>
      </c>
      <c r="F11" s="106">
        <f>'SROI Calculation'!F11</f>
        <v>0</v>
      </c>
      <c r="G11" s="106" t="str">
        <f>'SROI Calculation'!G11</f>
        <v>period of activity</v>
      </c>
      <c r="H11" s="106">
        <f>'SROI Calculation'!H11</f>
        <v>1</v>
      </c>
      <c r="I11" s="106" t="str">
        <f>'SROI Calculation'!I11</f>
        <v>ชุมชนชมรมผู้สูงอายุ/วิสาหกิจชุมชน ผู้สูงอายุศูนย์ร่มโพธิ์ร่มไทรวัยดอกลำดวน ตำบลนครชุม อำเภอเมืองจังหวัดกำแพงเพชร มีรายได้เพิ่มขึ้นและมีผลิตภัณฑ์เพิ่มขึ้น</v>
      </c>
      <c r="J11" s="115">
        <f>'SROI Calculation'!J11</f>
        <v>15</v>
      </c>
      <c r="K11" s="106" t="str">
        <f>'SROI Calculation'!K11</f>
        <v>ชุมชนมีสินค้าขายและมีรายได้เพิ่ม</v>
      </c>
      <c r="L11" s="114">
        <f>'SROI Calculation'!L11</f>
        <v>5000</v>
      </c>
      <c r="M11" s="116">
        <f>'SROI Calculation'!M11</f>
        <v>0.5</v>
      </c>
      <c r="N11" s="116">
        <f>'SROI Calculation'!N11</f>
        <v>0.5</v>
      </c>
      <c r="O11" s="116">
        <f>'SROI Calculation'!O11</f>
        <v>0.4</v>
      </c>
      <c r="P11" s="116">
        <f>'SROI Calculation'!P11</f>
        <v>0.2</v>
      </c>
      <c r="Q11" s="117">
        <f t="shared" si="0"/>
        <v>11250</v>
      </c>
      <c r="R11" s="104"/>
      <c r="S11" s="117">
        <f t="shared" si="1"/>
        <v>11250</v>
      </c>
      <c r="T11" s="117">
        <f t="shared" si="2"/>
        <v>0</v>
      </c>
      <c r="U11" s="117">
        <f t="shared" si="3"/>
        <v>0</v>
      </c>
      <c r="V11" s="117">
        <f t="shared" si="4"/>
        <v>0</v>
      </c>
      <c r="W11" s="117">
        <f t="shared" si="5"/>
        <v>0</v>
      </c>
      <c r="X11" s="117">
        <f t="shared" si="6"/>
        <v>0</v>
      </c>
      <c r="Y11" s="104"/>
      <c r="Z11" s="104"/>
      <c r="AA11" s="117">
        <f t="shared" si="7"/>
        <v>11250</v>
      </c>
      <c r="AB11" s="117">
        <f t="shared" si="8"/>
        <v>0</v>
      </c>
      <c r="AC11" s="117">
        <f t="shared" si="9"/>
        <v>0</v>
      </c>
      <c r="AD11" s="117">
        <f t="shared" si="10"/>
        <v>0</v>
      </c>
      <c r="AE11" s="117">
        <f t="shared" si="11"/>
        <v>0</v>
      </c>
      <c r="AF11" s="117">
        <f t="shared" si="12"/>
        <v>0</v>
      </c>
      <c r="AG11" s="117">
        <f t="shared" si="13"/>
        <v>11250</v>
      </c>
      <c r="AH11" s="104"/>
      <c r="AI11" s="104"/>
      <c r="AJ11" s="104"/>
      <c r="AK11" s="104"/>
      <c r="AL11" s="104"/>
      <c r="AM11" s="104"/>
      <c r="AN11" s="104"/>
      <c r="AO11" s="104"/>
    </row>
    <row r="12" spans="1:41" ht="24" customHeight="1">
      <c r="A12" s="106" t="str">
        <f>'SROI Calculation'!A12</f>
        <v>อาหารกลางวัน</v>
      </c>
      <c r="B12" s="106" t="str">
        <f>'SROI Calculation'!B12</f>
        <v>ค่าอาหารกลางวัน  จำนวน 4 วัน * 100 คน * 100 บาท</v>
      </c>
      <c r="C12" s="114">
        <f>'SROI Calculation'!C12</f>
        <v>17500</v>
      </c>
      <c r="D12" s="106">
        <f>'SROI Calculation'!D12</f>
        <v>0</v>
      </c>
      <c r="E12" s="106">
        <f>'SROI Calculation'!E12</f>
        <v>0</v>
      </c>
      <c r="F12" s="106">
        <f>'SROI Calculation'!F12</f>
        <v>0</v>
      </c>
      <c r="G12" s="106">
        <f>'SROI Calculation'!G12</f>
        <v>0</v>
      </c>
      <c r="H12" s="106">
        <f>'SROI Calculation'!H12</f>
        <v>0</v>
      </c>
      <c r="I12" s="106">
        <f>'SROI Calculation'!I12</f>
        <v>0</v>
      </c>
      <c r="J12" s="115">
        <f>'SROI Calculation'!J12</f>
        <v>0</v>
      </c>
      <c r="K12" s="106">
        <f>'SROI Calculation'!K12</f>
        <v>0</v>
      </c>
      <c r="L12" s="114">
        <f>'SROI Calculation'!L12</f>
        <v>0</v>
      </c>
      <c r="M12" s="116">
        <f>'SROI Calculation'!M12</f>
        <v>0</v>
      </c>
      <c r="N12" s="116">
        <f>'SROI Calculation'!N12</f>
        <v>0</v>
      </c>
      <c r="O12" s="116">
        <f>'SROI Calculation'!O12</f>
        <v>0</v>
      </c>
      <c r="P12" s="116">
        <f>'SROI Calculation'!P12</f>
        <v>0</v>
      </c>
      <c r="Q12" s="117">
        <f t="shared" si="0"/>
        <v>0</v>
      </c>
      <c r="R12" s="104"/>
      <c r="S12" s="117">
        <f t="shared" si="1"/>
        <v>0</v>
      </c>
      <c r="T12" s="117">
        <f t="shared" si="2"/>
        <v>0</v>
      </c>
      <c r="U12" s="117">
        <f t="shared" si="3"/>
        <v>0</v>
      </c>
      <c r="V12" s="117">
        <f t="shared" si="4"/>
        <v>0</v>
      </c>
      <c r="W12" s="117">
        <f t="shared" si="5"/>
        <v>0</v>
      </c>
      <c r="X12" s="117">
        <f t="shared" si="6"/>
        <v>0</v>
      </c>
      <c r="Y12" s="104"/>
      <c r="Z12" s="104"/>
      <c r="AA12" s="117">
        <f t="shared" si="7"/>
        <v>0</v>
      </c>
      <c r="AB12" s="117">
        <f t="shared" si="8"/>
        <v>0</v>
      </c>
      <c r="AC12" s="117">
        <f t="shared" si="9"/>
        <v>0</v>
      </c>
      <c r="AD12" s="117">
        <f t="shared" si="10"/>
        <v>0</v>
      </c>
      <c r="AE12" s="117">
        <f t="shared" si="11"/>
        <v>0</v>
      </c>
      <c r="AF12" s="117">
        <f t="shared" si="12"/>
        <v>0</v>
      </c>
      <c r="AG12" s="117">
        <f t="shared" si="13"/>
        <v>0</v>
      </c>
      <c r="AH12" s="104"/>
      <c r="AI12" s="104"/>
      <c r="AJ12" s="104"/>
      <c r="AK12" s="104"/>
      <c r="AL12" s="104"/>
      <c r="AM12" s="104"/>
      <c r="AN12" s="104"/>
      <c r="AO12" s="104"/>
    </row>
    <row r="13" spans="1:41" ht="24" customHeight="1">
      <c r="A13" s="106" t="str">
        <f>'SROI Calculation'!A13</f>
        <v xml:space="preserve"> อาหารว่าง</v>
      </c>
      <c r="B13" s="106" t="str">
        <f>'SROI Calculation'!B13</f>
        <v>ค่าอาหารว่าง จำนวน 4 วัน * 100 คน * 35 บาท * 2 มื้อ</v>
      </c>
      <c r="C13" s="114">
        <f>'SROI Calculation'!C13</f>
        <v>14000</v>
      </c>
      <c r="D13" s="106">
        <f>'SROI Calculation'!D13</f>
        <v>0</v>
      </c>
      <c r="E13" s="106">
        <f>'SROI Calculation'!E13</f>
        <v>0</v>
      </c>
      <c r="F13" s="106">
        <f>'SROI Calculation'!F13</f>
        <v>0</v>
      </c>
      <c r="G13" s="106">
        <f>'SROI Calculation'!G13</f>
        <v>0</v>
      </c>
      <c r="H13" s="106">
        <f>'SROI Calculation'!H13</f>
        <v>0</v>
      </c>
      <c r="I13" s="106">
        <f>'SROI Calculation'!I13</f>
        <v>0</v>
      </c>
      <c r="J13" s="115">
        <f>'SROI Calculation'!J13</f>
        <v>0</v>
      </c>
      <c r="K13" s="106">
        <f>'SROI Calculation'!K13</f>
        <v>0</v>
      </c>
      <c r="L13" s="114">
        <f>'SROI Calculation'!L13</f>
        <v>0</v>
      </c>
      <c r="M13" s="116">
        <f>'SROI Calculation'!M13</f>
        <v>0</v>
      </c>
      <c r="N13" s="116">
        <f>'SROI Calculation'!N13</f>
        <v>0</v>
      </c>
      <c r="O13" s="116">
        <f>'SROI Calculation'!O13</f>
        <v>0</v>
      </c>
      <c r="P13" s="116">
        <f>'SROI Calculation'!P13</f>
        <v>0</v>
      </c>
      <c r="Q13" s="117">
        <f t="shared" si="0"/>
        <v>0</v>
      </c>
      <c r="R13" s="104"/>
      <c r="S13" s="117">
        <f t="shared" si="1"/>
        <v>0</v>
      </c>
      <c r="T13" s="117">
        <f t="shared" si="2"/>
        <v>0</v>
      </c>
      <c r="U13" s="117">
        <f t="shared" si="3"/>
        <v>0</v>
      </c>
      <c r="V13" s="117">
        <f t="shared" si="4"/>
        <v>0</v>
      </c>
      <c r="W13" s="117">
        <f t="shared" si="5"/>
        <v>0</v>
      </c>
      <c r="X13" s="117">
        <f t="shared" si="6"/>
        <v>0</v>
      </c>
      <c r="Y13" s="104"/>
      <c r="Z13" s="104"/>
      <c r="AA13" s="117">
        <f t="shared" si="7"/>
        <v>0</v>
      </c>
      <c r="AB13" s="117">
        <f t="shared" si="8"/>
        <v>0</v>
      </c>
      <c r="AC13" s="117">
        <f t="shared" si="9"/>
        <v>0</v>
      </c>
      <c r="AD13" s="117">
        <f t="shared" si="10"/>
        <v>0</v>
      </c>
      <c r="AE13" s="117">
        <f t="shared" si="11"/>
        <v>0</v>
      </c>
      <c r="AF13" s="117">
        <f t="shared" si="12"/>
        <v>0</v>
      </c>
      <c r="AG13" s="117">
        <f t="shared" si="13"/>
        <v>0</v>
      </c>
      <c r="AH13" s="104"/>
      <c r="AI13" s="104"/>
      <c r="AJ13" s="104"/>
      <c r="AK13" s="104"/>
      <c r="AL13" s="104"/>
      <c r="AM13" s="104"/>
      <c r="AN13" s="104"/>
      <c r="AO13" s="104"/>
    </row>
    <row r="14" spans="1:41" ht="24" customHeight="1">
      <c r="A14" s="106" t="str">
        <f>'SROI Calculation'!A14</f>
        <v>วัสดุอุปกรณ์</v>
      </c>
      <c r="B14" s="106" t="str">
        <f>'SROI Calculation'!B14</f>
        <v>ค่าวัสดุอุปกรณ์ จำนวน 4 วัน</v>
      </c>
      <c r="C14" s="114">
        <f>'SROI Calculation'!C14</f>
        <v>18260</v>
      </c>
      <c r="D14" s="106">
        <f>'SROI Calculation'!D14</f>
        <v>0</v>
      </c>
      <c r="E14" s="106">
        <f>'SROI Calculation'!E14</f>
        <v>0</v>
      </c>
      <c r="F14" s="106">
        <f>'SROI Calculation'!F14</f>
        <v>0</v>
      </c>
      <c r="G14" s="106">
        <f>'SROI Calculation'!G14</f>
        <v>0</v>
      </c>
      <c r="H14" s="106">
        <f>'SROI Calculation'!H14</f>
        <v>0</v>
      </c>
      <c r="I14" s="106">
        <f>'SROI Calculation'!I14</f>
        <v>0</v>
      </c>
      <c r="J14" s="115">
        <f>'SROI Calculation'!J14</f>
        <v>0</v>
      </c>
      <c r="K14" s="106">
        <f>'SROI Calculation'!K14</f>
        <v>0</v>
      </c>
      <c r="L14" s="114">
        <f>'SROI Calculation'!L14</f>
        <v>0</v>
      </c>
      <c r="M14" s="116">
        <f>'SROI Calculation'!M14</f>
        <v>0</v>
      </c>
      <c r="N14" s="116">
        <f>'SROI Calculation'!N14</f>
        <v>0</v>
      </c>
      <c r="O14" s="116">
        <f>'SROI Calculation'!O14</f>
        <v>0</v>
      </c>
      <c r="P14" s="116">
        <f>'SROI Calculation'!P14</f>
        <v>0</v>
      </c>
      <c r="Q14" s="117">
        <f t="shared" si="0"/>
        <v>0</v>
      </c>
      <c r="R14" s="104"/>
      <c r="S14" s="117">
        <f t="shared" si="1"/>
        <v>0</v>
      </c>
      <c r="T14" s="117">
        <f t="shared" si="2"/>
        <v>0</v>
      </c>
      <c r="U14" s="117">
        <f t="shared" si="3"/>
        <v>0</v>
      </c>
      <c r="V14" s="117">
        <f t="shared" si="4"/>
        <v>0</v>
      </c>
      <c r="W14" s="117">
        <f t="shared" si="5"/>
        <v>0</v>
      </c>
      <c r="X14" s="117">
        <f t="shared" si="6"/>
        <v>0</v>
      </c>
      <c r="Y14" s="104"/>
      <c r="Z14" s="104"/>
      <c r="AA14" s="117">
        <f t="shared" si="7"/>
        <v>0</v>
      </c>
      <c r="AB14" s="117">
        <f t="shared" si="8"/>
        <v>0</v>
      </c>
      <c r="AC14" s="117">
        <f t="shared" si="9"/>
        <v>0</v>
      </c>
      <c r="AD14" s="117">
        <f t="shared" si="10"/>
        <v>0</v>
      </c>
      <c r="AE14" s="117">
        <f t="shared" si="11"/>
        <v>0</v>
      </c>
      <c r="AF14" s="117">
        <f t="shared" si="12"/>
        <v>0</v>
      </c>
      <c r="AG14" s="117">
        <f t="shared" si="13"/>
        <v>0</v>
      </c>
      <c r="AH14" s="104"/>
      <c r="AI14" s="104"/>
      <c r="AJ14" s="104"/>
      <c r="AK14" s="104"/>
      <c r="AL14" s="104"/>
      <c r="AM14" s="104"/>
      <c r="AN14" s="104"/>
      <c r="AO14" s="104"/>
    </row>
    <row r="15" spans="1:41" ht="24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20"/>
      <c r="K15" s="104"/>
      <c r="L15" s="121"/>
      <c r="M15" s="122"/>
      <c r="N15" s="122"/>
      <c r="O15" s="122"/>
      <c r="P15" s="122"/>
      <c r="Q15" s="120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</row>
    <row r="16" spans="1:41" ht="24" customHeight="1">
      <c r="A16" s="104"/>
      <c r="B16" s="104" t="s">
        <v>52</v>
      </c>
      <c r="C16" s="121">
        <f>SUM(C5:C14)</f>
        <v>262360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87" t="s">
        <v>29</v>
      </c>
      <c r="T16" s="188"/>
      <c r="U16" s="188"/>
      <c r="V16" s="188"/>
      <c r="W16" s="188"/>
      <c r="X16" s="188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</row>
    <row r="17" spans="1:41" ht="24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23">
        <f t="shared" ref="S17:X17" si="14">SUM(S5:S14)</f>
        <v>1643250</v>
      </c>
      <c r="T17" s="123">
        <f t="shared" si="14"/>
        <v>168750.00000000003</v>
      </c>
      <c r="U17" s="123">
        <f t="shared" si="14"/>
        <v>0</v>
      </c>
      <c r="V17" s="123">
        <f t="shared" si="14"/>
        <v>0</v>
      </c>
      <c r="W17" s="123">
        <f t="shared" si="14"/>
        <v>0</v>
      </c>
      <c r="X17" s="123">
        <f t="shared" si="14"/>
        <v>0</v>
      </c>
      <c r="Y17" s="104"/>
      <c r="Z17" s="124" t="s">
        <v>53</v>
      </c>
      <c r="AA17" s="125">
        <f t="shared" ref="AA17:AF17" si="15">SUM(AA5:AA14)</f>
        <v>1643250</v>
      </c>
      <c r="AB17" s="125">
        <f t="shared" si="15"/>
        <v>163043.4782608696</v>
      </c>
      <c r="AC17" s="125">
        <f t="shared" si="15"/>
        <v>0</v>
      </c>
      <c r="AD17" s="125">
        <f t="shared" si="15"/>
        <v>0</v>
      </c>
      <c r="AE17" s="125">
        <f t="shared" si="15"/>
        <v>0</v>
      </c>
      <c r="AF17" s="125">
        <f t="shared" si="15"/>
        <v>0</v>
      </c>
      <c r="AG17" s="126"/>
      <c r="AH17" s="104"/>
      <c r="AI17" s="104"/>
      <c r="AJ17" s="104"/>
      <c r="AK17" s="104"/>
      <c r="AL17" s="104"/>
      <c r="AM17" s="104"/>
      <c r="AN17" s="104"/>
      <c r="AO17" s="104"/>
    </row>
    <row r="18" spans="1:41" ht="24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23"/>
      <c r="T18" s="123"/>
      <c r="U18" s="123"/>
      <c r="V18" s="123"/>
      <c r="W18" s="123"/>
      <c r="X18" s="123"/>
      <c r="Y18" s="104"/>
      <c r="Z18" s="127" t="s">
        <v>65</v>
      </c>
      <c r="AA18" s="189">
        <f>SUM(AA17:AF17)</f>
        <v>1806293.4782608696</v>
      </c>
      <c r="AB18" s="188"/>
      <c r="AC18" s="188"/>
      <c r="AD18" s="188"/>
      <c r="AE18" s="188"/>
      <c r="AF18" s="188"/>
      <c r="AG18" s="190"/>
      <c r="AH18" s="104"/>
      <c r="AI18" s="104"/>
      <c r="AJ18" s="104"/>
      <c r="AK18" s="104"/>
      <c r="AL18" s="104"/>
      <c r="AM18" s="104"/>
      <c r="AN18" s="104"/>
      <c r="AO18" s="104"/>
    </row>
    <row r="19" spans="1:41" ht="24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27" t="s">
        <v>68</v>
      </c>
      <c r="AA19" s="189">
        <f>AA18-C16</f>
        <v>1543933.4782608696</v>
      </c>
      <c r="AB19" s="188"/>
      <c r="AC19" s="188"/>
      <c r="AD19" s="188"/>
      <c r="AE19" s="188"/>
      <c r="AF19" s="188"/>
      <c r="AG19" s="190"/>
      <c r="AH19" s="104"/>
      <c r="AI19" s="104"/>
      <c r="AJ19" s="104"/>
      <c r="AK19" s="104"/>
      <c r="AL19" s="104"/>
      <c r="AM19" s="104"/>
      <c r="AN19" s="104"/>
      <c r="AO19" s="104"/>
    </row>
    <row r="20" spans="1:41" ht="24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28" t="s">
        <v>70</v>
      </c>
      <c r="AA20" s="196">
        <f>AA18/C16</f>
        <v>6.8847899003692241</v>
      </c>
      <c r="AB20" s="197"/>
      <c r="AC20" s="197"/>
      <c r="AD20" s="197"/>
      <c r="AE20" s="197"/>
      <c r="AF20" s="197"/>
      <c r="AG20" s="198"/>
      <c r="AH20" s="104"/>
      <c r="AI20" s="104"/>
      <c r="AJ20" s="104"/>
      <c r="AK20" s="104"/>
      <c r="AL20" s="104"/>
      <c r="AM20" s="104"/>
      <c r="AN20" s="104"/>
      <c r="AO20" s="104"/>
    </row>
    <row r="21" spans="1:41" ht="24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</row>
    <row r="22" spans="1:41" ht="24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</row>
    <row r="23" spans="1:41" ht="24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</row>
    <row r="24" spans="1:41" ht="24" customHeight="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</row>
    <row r="25" spans="1:41" ht="24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</row>
    <row r="26" spans="1:41" ht="24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</row>
    <row r="27" spans="1:41" ht="24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</row>
    <row r="28" spans="1:41" ht="24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</row>
    <row r="29" spans="1:41" ht="24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</row>
    <row r="30" spans="1:41" ht="24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</row>
    <row r="31" spans="1:41" ht="24" customHeigh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</row>
    <row r="32" spans="1:41" ht="24" customHeight="1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</row>
    <row r="33" spans="1:41" ht="24" customHeight="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</row>
    <row r="34" spans="1:41" ht="24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</row>
    <row r="35" spans="1:41" ht="24" customHeight="1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</row>
    <row r="36" spans="1:41" ht="24" customHeight="1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</row>
    <row r="37" spans="1:41" ht="24" customHeight="1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</row>
    <row r="38" spans="1:41" ht="24" customHeight="1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</row>
    <row r="39" spans="1:41" ht="24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</row>
    <row r="40" spans="1:41" ht="24" customHeight="1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</row>
    <row r="41" spans="1:41" ht="24" customHeight="1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</row>
    <row r="42" spans="1:41" ht="24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</row>
    <row r="43" spans="1:41" ht="24" customHeight="1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</row>
    <row r="44" spans="1:41" ht="24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</row>
    <row r="45" spans="1:41" ht="24" customHeight="1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</row>
    <row r="46" spans="1:41" ht="24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</row>
    <row r="47" spans="1:41" ht="24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</row>
    <row r="48" spans="1:41" ht="24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</row>
    <row r="49" spans="1:41" ht="24" customHeight="1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</row>
    <row r="50" spans="1:41" ht="24" customHeight="1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</row>
    <row r="51" spans="1:41" ht="24" customHeight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</row>
    <row r="52" spans="1:41" ht="24" customHeight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</row>
    <row r="53" spans="1:41" ht="24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</row>
    <row r="54" spans="1:41" ht="24" customHeight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</row>
    <row r="55" spans="1:41" ht="24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</row>
    <row r="56" spans="1:41" ht="24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</row>
    <row r="57" spans="1:41" ht="24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</row>
    <row r="58" spans="1:41" ht="24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</row>
    <row r="59" spans="1:41" ht="24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</row>
    <row r="60" spans="1:41" ht="24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</row>
    <row r="61" spans="1:41" ht="24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</row>
    <row r="62" spans="1:41" ht="24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</row>
    <row r="63" spans="1:41" ht="24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</row>
    <row r="64" spans="1:41" ht="24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</row>
    <row r="65" spans="1:41" ht="24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</row>
    <row r="66" spans="1:41" ht="24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</row>
    <row r="67" spans="1:41" ht="24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</row>
    <row r="68" spans="1:41" ht="24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</row>
    <row r="69" spans="1:41" ht="24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</row>
    <row r="70" spans="1:41" ht="24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</row>
    <row r="71" spans="1:41" ht="24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</row>
    <row r="72" spans="1:41" ht="24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</row>
    <row r="73" spans="1:41" ht="24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</row>
    <row r="74" spans="1:41" ht="24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</row>
    <row r="75" spans="1:41" ht="24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</row>
    <row r="76" spans="1:41" ht="24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</row>
    <row r="77" spans="1:41" ht="24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</row>
    <row r="78" spans="1:41" ht="24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</row>
    <row r="79" spans="1:41" ht="24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</row>
    <row r="80" spans="1:41" ht="24" customHeight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</row>
    <row r="81" spans="1:41" ht="24" customHeight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</row>
    <row r="82" spans="1:41" ht="24" customHeight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</row>
    <row r="83" spans="1:41" ht="24" customHeight="1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</row>
    <row r="84" spans="1:41" ht="24" customHeight="1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</row>
    <row r="85" spans="1:41" ht="24" customHeight="1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</row>
    <row r="86" spans="1:41" ht="24" customHeight="1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</row>
    <row r="87" spans="1:41" ht="24" customHeight="1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</row>
    <row r="88" spans="1:41" ht="24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</row>
    <row r="89" spans="1:41" ht="24" customHeight="1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</row>
    <row r="90" spans="1:41" ht="24" customHeight="1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</row>
    <row r="91" spans="1:41" ht="24" customHeight="1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</row>
    <row r="92" spans="1:41" ht="24" customHeight="1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</row>
    <row r="93" spans="1:41" ht="24" customHeight="1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</row>
    <row r="94" spans="1:41" ht="24" customHeight="1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</row>
    <row r="95" spans="1:41" ht="24" customHeight="1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</row>
    <row r="96" spans="1:41" ht="24" customHeight="1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</row>
    <row r="97" spans="1:41" ht="24" customHeight="1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</row>
    <row r="98" spans="1:41" ht="24" customHeight="1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</row>
    <row r="99" spans="1:41" ht="24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</row>
    <row r="100" spans="1:41" ht="24" customHeight="1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</row>
    <row r="101" spans="1:41" ht="24" customHeight="1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</row>
    <row r="102" spans="1:41" ht="24" customHeight="1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</row>
    <row r="103" spans="1:41" ht="24" customHeight="1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</row>
    <row r="104" spans="1:41" ht="24" customHeight="1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</row>
    <row r="105" spans="1:41" ht="24" customHeight="1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</row>
    <row r="106" spans="1:41" ht="24" customHeight="1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</row>
    <row r="107" spans="1:41" ht="24" customHeight="1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</row>
    <row r="108" spans="1:41" ht="24" customHeight="1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</row>
    <row r="109" spans="1:41" ht="24" customHeight="1">
      <c r="A109" s="104"/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</row>
    <row r="110" spans="1:41" ht="24" customHeight="1">
      <c r="A110" s="104"/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</row>
    <row r="111" spans="1:41" ht="24" customHeight="1">
      <c r="A111" s="104"/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</row>
    <row r="112" spans="1:41" ht="24" customHeight="1">
      <c r="A112" s="104"/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</row>
    <row r="113" spans="1:41" ht="24" customHeight="1">
      <c r="A113" s="104"/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</row>
    <row r="114" spans="1:41" ht="24" customHeight="1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</row>
    <row r="115" spans="1:41" ht="24" customHeight="1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</row>
    <row r="116" spans="1:41" ht="24" customHeight="1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</row>
    <row r="117" spans="1:41" ht="24" customHeight="1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</row>
    <row r="118" spans="1:41" ht="24" customHeight="1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</row>
    <row r="119" spans="1:41" ht="24" customHeight="1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</row>
    <row r="120" spans="1:41" ht="24" customHeight="1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</row>
    <row r="121" spans="1:41" ht="24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</row>
    <row r="122" spans="1:41" ht="24" customHeight="1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</row>
    <row r="123" spans="1:41" ht="24" customHeight="1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</row>
    <row r="124" spans="1:41" ht="24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</row>
    <row r="125" spans="1:41" ht="24" customHeight="1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</row>
    <row r="126" spans="1:41" ht="24" customHeight="1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</row>
    <row r="127" spans="1:41" ht="24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</row>
    <row r="128" spans="1:41" ht="24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</row>
    <row r="129" spans="1:41" ht="24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</row>
    <row r="130" spans="1:41" ht="24" customHeight="1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</row>
    <row r="131" spans="1:41" ht="24" customHeight="1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</row>
    <row r="132" spans="1:41" ht="24" customHeight="1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</row>
    <row r="133" spans="1:41" ht="24" customHeight="1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</row>
    <row r="134" spans="1:41" ht="24" customHeight="1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</row>
    <row r="135" spans="1:41" ht="24" customHeight="1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</row>
    <row r="136" spans="1:41" ht="24" customHeight="1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</row>
    <row r="137" spans="1:41" ht="24" customHeight="1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</row>
    <row r="138" spans="1:41" ht="24" customHeight="1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</row>
    <row r="139" spans="1:41" ht="24" customHeight="1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</row>
    <row r="140" spans="1:41" ht="24" customHeight="1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</row>
    <row r="141" spans="1:41" ht="24" customHeight="1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</row>
    <row r="142" spans="1:41" ht="24" customHeight="1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</row>
    <row r="143" spans="1:41" ht="24" customHeight="1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</row>
    <row r="144" spans="1:41" ht="24" customHeight="1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</row>
    <row r="145" spans="1:41" ht="24" customHeight="1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</row>
    <row r="146" spans="1:41" ht="24" customHeight="1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</row>
    <row r="147" spans="1:41" ht="24" customHeight="1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</row>
    <row r="148" spans="1:41" ht="24" customHeight="1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</row>
    <row r="149" spans="1:41" ht="24" customHeight="1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</row>
    <row r="150" spans="1:41" ht="24" customHeight="1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</row>
    <row r="151" spans="1:41" ht="24" customHeight="1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</row>
    <row r="152" spans="1:41" ht="24" customHeight="1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</row>
    <row r="153" spans="1:41" ht="24" customHeight="1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</row>
    <row r="154" spans="1:41" ht="24" customHeight="1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</row>
    <row r="155" spans="1:41" ht="24" customHeight="1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</row>
    <row r="156" spans="1:41" ht="24" customHeight="1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</row>
    <row r="157" spans="1:41" ht="24" customHeight="1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</row>
    <row r="158" spans="1:41" ht="24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</row>
    <row r="159" spans="1:41" ht="24" customHeight="1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</row>
    <row r="160" spans="1:41" ht="24" customHeight="1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</row>
    <row r="161" spans="1:41" ht="24" customHeight="1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</row>
    <row r="162" spans="1:41" ht="24" customHeight="1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</row>
    <row r="163" spans="1:41" ht="24" customHeight="1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</row>
    <row r="164" spans="1:41" ht="24" customHeight="1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</row>
    <row r="165" spans="1:41" ht="24" customHeight="1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</row>
    <row r="166" spans="1:41" ht="24" customHeight="1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</row>
    <row r="167" spans="1:41" ht="24" customHeight="1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</row>
    <row r="168" spans="1:41" ht="24" customHeight="1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</row>
    <row r="169" spans="1:41" ht="24" customHeight="1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</row>
    <row r="170" spans="1:41" ht="24" customHeight="1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</row>
    <row r="171" spans="1:41" ht="24" customHeight="1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</row>
    <row r="172" spans="1:41" ht="24" customHeight="1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</row>
    <row r="173" spans="1:41" ht="24" customHeight="1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</row>
    <row r="174" spans="1:41" ht="24" customHeight="1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</row>
    <row r="175" spans="1:41" ht="24" customHeight="1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</row>
    <row r="176" spans="1:41" ht="24" customHeight="1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</row>
    <row r="177" spans="1:41" ht="24" customHeight="1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</row>
    <row r="178" spans="1:41" ht="24" customHeight="1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</row>
    <row r="179" spans="1:41" ht="24" customHeight="1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</row>
    <row r="180" spans="1:41" ht="24" customHeight="1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</row>
    <row r="181" spans="1:41" ht="24" customHeight="1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</row>
    <row r="182" spans="1:41" ht="24" customHeight="1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</row>
    <row r="183" spans="1:41" ht="24" customHeight="1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</row>
    <row r="184" spans="1:41" ht="24" customHeight="1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</row>
    <row r="185" spans="1:41" ht="24" customHeight="1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</row>
    <row r="186" spans="1:41" ht="24" customHeight="1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</row>
    <row r="187" spans="1:41" ht="24" customHeight="1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</row>
    <row r="188" spans="1:41" ht="24" customHeight="1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</row>
    <row r="189" spans="1:41" ht="24" customHeight="1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</row>
    <row r="190" spans="1:41" ht="24" customHeight="1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</row>
    <row r="191" spans="1:41" ht="24" customHeight="1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</row>
    <row r="192" spans="1:41" ht="24" customHeight="1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</row>
    <row r="193" spans="1:41" ht="24" customHeight="1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</row>
    <row r="194" spans="1:41" ht="24" customHeight="1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</row>
    <row r="195" spans="1:41" ht="24" customHeight="1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</row>
    <row r="196" spans="1:41" ht="24" customHeight="1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</row>
    <row r="197" spans="1:41" ht="24" customHeight="1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</row>
    <row r="198" spans="1:41" ht="24" customHeight="1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</row>
    <row r="199" spans="1:41" ht="24" customHeight="1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</row>
    <row r="200" spans="1:41" ht="24" customHeight="1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</row>
    <row r="201" spans="1:41" ht="24" customHeight="1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</row>
    <row r="202" spans="1:41" ht="24" customHeight="1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</row>
    <row r="203" spans="1:41" ht="24" customHeight="1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</row>
    <row r="204" spans="1:41" ht="24" customHeight="1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</row>
    <row r="205" spans="1:41" ht="24" customHeight="1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</row>
    <row r="206" spans="1:41" ht="24" customHeight="1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</row>
    <row r="207" spans="1:41" ht="24" customHeight="1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</row>
    <row r="208" spans="1:41" ht="24" customHeight="1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</row>
    <row r="209" spans="1:41" ht="24" customHeight="1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</row>
    <row r="210" spans="1:41" ht="24" customHeight="1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</row>
    <row r="211" spans="1:41" ht="24" customHeight="1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</row>
    <row r="212" spans="1:41" ht="24" customHeight="1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</row>
    <row r="213" spans="1:41" ht="24" customHeight="1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</row>
    <row r="214" spans="1:41" ht="24" customHeight="1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</row>
    <row r="215" spans="1:41" ht="24" customHeight="1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</row>
    <row r="216" spans="1:41" ht="24" customHeight="1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</row>
    <row r="217" spans="1:41" ht="24" customHeight="1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</row>
    <row r="218" spans="1:41" ht="24" customHeight="1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</row>
    <row r="219" spans="1:41" ht="24" customHeight="1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</row>
    <row r="220" spans="1:41" ht="24" customHeight="1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</row>
    <row r="221" spans="1:41" ht="24" customHeight="1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</row>
    <row r="222" spans="1:41" ht="24" customHeight="1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</row>
    <row r="223" spans="1:41" ht="24" customHeight="1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</row>
    <row r="224" spans="1:41" ht="24" customHeight="1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</row>
    <row r="225" spans="1:41" ht="24" customHeight="1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</row>
    <row r="226" spans="1:41" ht="24" customHeight="1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</row>
    <row r="227" spans="1:41" ht="24" customHeight="1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</row>
    <row r="228" spans="1:41" ht="24" customHeight="1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</row>
    <row r="229" spans="1:41" ht="24" customHeight="1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</row>
    <row r="230" spans="1:41" ht="24" customHeight="1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</row>
    <row r="231" spans="1:41" ht="24" customHeight="1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</row>
    <row r="232" spans="1:41" ht="24" customHeight="1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</row>
    <row r="233" spans="1:41" ht="24" customHeight="1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</row>
    <row r="234" spans="1:41" ht="24" customHeight="1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</row>
    <row r="235" spans="1:41" ht="24" customHeight="1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</row>
    <row r="236" spans="1:41" ht="24" customHeight="1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</row>
    <row r="237" spans="1:41" ht="24" customHeight="1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</row>
    <row r="238" spans="1:41" ht="24" customHeight="1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</row>
    <row r="239" spans="1:41" ht="24" customHeight="1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</row>
    <row r="240" spans="1:41" ht="24" customHeight="1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</row>
    <row r="241" spans="1:41" ht="24" customHeight="1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</row>
    <row r="242" spans="1:41" ht="24" customHeight="1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</row>
    <row r="243" spans="1:41" ht="24" customHeight="1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</row>
    <row r="244" spans="1:41" ht="24" customHeight="1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</row>
    <row r="245" spans="1:41" ht="24" customHeight="1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</row>
    <row r="246" spans="1:41" ht="24" customHeight="1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</row>
    <row r="247" spans="1:41" ht="24" customHeight="1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</row>
    <row r="248" spans="1:41" ht="24" customHeight="1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</row>
    <row r="249" spans="1:41" ht="24" customHeight="1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</row>
    <row r="250" spans="1:41" ht="24" customHeight="1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</row>
    <row r="251" spans="1:41" ht="24" customHeight="1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</row>
    <row r="252" spans="1:41" ht="24" customHeight="1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</row>
    <row r="253" spans="1:41" ht="24" customHeight="1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</row>
    <row r="254" spans="1:41" ht="24" customHeight="1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</row>
    <row r="255" spans="1:41" ht="24" customHeight="1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</row>
    <row r="256" spans="1:41" ht="24" customHeight="1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</row>
    <row r="257" spans="1:41" ht="24" customHeight="1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</row>
    <row r="258" spans="1:41" ht="24" customHeight="1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</row>
    <row r="259" spans="1:41" ht="24" customHeight="1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</row>
    <row r="260" spans="1:41" ht="24" customHeight="1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</row>
    <row r="261" spans="1:41" ht="24" customHeight="1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</row>
    <row r="262" spans="1:41" ht="24" customHeight="1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</row>
    <row r="263" spans="1:41" ht="24" customHeight="1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</row>
    <row r="264" spans="1:41" ht="24" customHeight="1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</row>
    <row r="265" spans="1:41" ht="24" customHeight="1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</row>
    <row r="266" spans="1:41" ht="24" customHeight="1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</row>
    <row r="267" spans="1:41" ht="24" customHeight="1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</row>
    <row r="268" spans="1:41" ht="24" customHeight="1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</row>
    <row r="269" spans="1:41" ht="24" customHeight="1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</row>
    <row r="270" spans="1:41" ht="24" customHeight="1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</row>
    <row r="271" spans="1:41" ht="24" customHeight="1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</row>
    <row r="272" spans="1:41" ht="24" customHeight="1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</row>
    <row r="273" spans="1:41" ht="24" customHeight="1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</row>
    <row r="274" spans="1:41" ht="24" customHeight="1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</row>
    <row r="275" spans="1:41" ht="24" customHeight="1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</row>
    <row r="276" spans="1:41" ht="24" customHeight="1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</row>
    <row r="277" spans="1:41" ht="24" customHeight="1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</row>
    <row r="278" spans="1:41" ht="24" customHeight="1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</row>
    <row r="279" spans="1:41" ht="24" customHeight="1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</row>
    <row r="280" spans="1:41" ht="24" customHeight="1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</row>
    <row r="281" spans="1:41" ht="24" customHeight="1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</row>
    <row r="282" spans="1:41" ht="24" customHeight="1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</row>
    <row r="283" spans="1:41" ht="24" customHeight="1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</row>
    <row r="284" spans="1:41" ht="24" customHeight="1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</row>
    <row r="285" spans="1:41" ht="24" customHeight="1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</row>
    <row r="286" spans="1:41" ht="24" customHeight="1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</row>
    <row r="287" spans="1:41" ht="24" customHeight="1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</row>
    <row r="288" spans="1:41" ht="24" customHeight="1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</row>
    <row r="289" spans="1:41" ht="24" customHeight="1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</row>
    <row r="290" spans="1:41" ht="24" customHeight="1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</row>
    <row r="291" spans="1:41" ht="24" customHeight="1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</row>
    <row r="292" spans="1:41" ht="24" customHeight="1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</row>
    <row r="293" spans="1:41" ht="24" customHeight="1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</row>
    <row r="294" spans="1:41" ht="24" customHeight="1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</row>
    <row r="295" spans="1:41" ht="24" customHeight="1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</row>
    <row r="296" spans="1:41" ht="24" customHeight="1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</row>
    <row r="297" spans="1:41" ht="24" customHeight="1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</row>
    <row r="298" spans="1:41" ht="24" customHeight="1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</row>
    <row r="299" spans="1:41" ht="24" customHeight="1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</row>
    <row r="300" spans="1:41" ht="24" customHeight="1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</row>
    <row r="301" spans="1:41" ht="24" customHeight="1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</row>
    <row r="302" spans="1:41" ht="24" customHeight="1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</row>
    <row r="303" spans="1:41" ht="24" customHeight="1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</row>
    <row r="304" spans="1:41" ht="24" customHeight="1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</row>
    <row r="305" spans="1:41" ht="24" customHeight="1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</row>
    <row r="306" spans="1:41" ht="24" customHeight="1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</row>
    <row r="307" spans="1:41" ht="24" customHeight="1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</row>
    <row r="308" spans="1:41" ht="24" customHeight="1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</row>
    <row r="309" spans="1:41" ht="24" customHeight="1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</row>
    <row r="310" spans="1:41" ht="24" customHeight="1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</row>
    <row r="311" spans="1:41" ht="24" customHeight="1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</row>
    <row r="312" spans="1:41" ht="24" customHeight="1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</row>
    <row r="313" spans="1:41" ht="24" customHeight="1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</row>
    <row r="314" spans="1:41" ht="24" customHeight="1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</row>
    <row r="315" spans="1:41" ht="24" customHeight="1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</row>
    <row r="316" spans="1:41" ht="24" customHeight="1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</row>
    <row r="317" spans="1:41" ht="24" customHeight="1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</row>
    <row r="318" spans="1:41" ht="24" customHeight="1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</row>
    <row r="319" spans="1:41" ht="24" customHeight="1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</row>
    <row r="320" spans="1:41" ht="24" customHeight="1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</row>
    <row r="321" spans="1:41" ht="24" customHeight="1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</row>
    <row r="322" spans="1:41" ht="24" customHeight="1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</row>
    <row r="323" spans="1:41" ht="24" customHeigh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</row>
    <row r="324" spans="1:41" ht="24" customHeight="1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</row>
    <row r="325" spans="1:41" ht="24" customHeight="1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</row>
    <row r="326" spans="1:41" ht="24" customHeight="1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</row>
    <row r="327" spans="1:41" ht="24" customHeight="1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</row>
    <row r="328" spans="1:41" ht="24" customHeight="1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</row>
    <row r="329" spans="1:41" ht="24" customHeight="1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</row>
    <row r="330" spans="1:41" ht="24" customHeight="1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</row>
    <row r="331" spans="1:41" ht="24" customHeight="1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</row>
    <row r="332" spans="1:41" ht="24" customHeight="1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</row>
    <row r="333" spans="1:41" ht="24" customHeight="1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</row>
    <row r="334" spans="1:41" ht="24" customHeight="1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</row>
    <row r="335" spans="1:41" ht="24" customHeight="1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</row>
    <row r="336" spans="1:41" ht="24" customHeight="1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</row>
    <row r="337" spans="1:41" ht="24" customHeight="1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</row>
    <row r="338" spans="1:41" ht="24" customHeight="1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</row>
    <row r="339" spans="1:41" ht="24" customHeight="1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</row>
    <row r="340" spans="1:41" ht="24" customHeight="1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</row>
    <row r="341" spans="1:41" ht="24" customHeight="1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</row>
    <row r="342" spans="1:41" ht="24" customHeight="1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</row>
    <row r="343" spans="1:41" ht="24" customHeight="1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</row>
    <row r="344" spans="1:41" ht="24" customHeight="1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</row>
    <row r="345" spans="1:41" ht="24" customHeight="1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</row>
    <row r="346" spans="1:41" ht="24" customHeight="1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</row>
    <row r="347" spans="1:41" ht="24" customHeight="1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</row>
    <row r="348" spans="1:41" ht="24" customHeight="1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</row>
    <row r="349" spans="1:41" ht="24" customHeight="1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</row>
    <row r="350" spans="1:41" ht="24" customHeight="1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</row>
    <row r="351" spans="1:41" ht="24" customHeight="1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</row>
    <row r="352" spans="1:41" ht="24" customHeight="1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</row>
    <row r="353" spans="1:41" ht="24" customHeight="1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</row>
    <row r="354" spans="1:41" ht="24" customHeight="1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</row>
    <row r="355" spans="1:41" ht="24" customHeight="1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</row>
    <row r="356" spans="1:41" ht="24" customHeight="1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</row>
    <row r="357" spans="1:41" ht="24" customHeight="1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</row>
    <row r="358" spans="1:41" ht="24" customHeight="1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</row>
    <row r="359" spans="1:41" ht="24" customHeight="1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</row>
    <row r="360" spans="1:41" ht="24" customHeight="1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</row>
    <row r="361" spans="1:41" ht="24" customHeight="1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</row>
    <row r="362" spans="1:41" ht="24" customHeight="1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</row>
    <row r="363" spans="1:41" ht="24" customHeight="1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</row>
    <row r="364" spans="1:41" ht="24" customHeight="1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</row>
    <row r="365" spans="1:41" ht="24" customHeight="1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</row>
    <row r="366" spans="1:41" ht="24" customHeight="1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</row>
    <row r="367" spans="1:41" ht="24" customHeight="1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</row>
    <row r="368" spans="1:41" ht="24" customHeight="1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</row>
    <row r="369" spans="1:41" ht="24" customHeight="1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</row>
    <row r="370" spans="1:41" ht="24" customHeight="1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</row>
    <row r="371" spans="1:41" ht="24" customHeight="1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</row>
    <row r="372" spans="1:41" ht="24" customHeight="1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</row>
    <row r="373" spans="1:41" ht="24" customHeight="1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</row>
    <row r="374" spans="1:41" ht="24" customHeight="1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</row>
    <row r="375" spans="1:41" ht="24" customHeight="1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</row>
    <row r="376" spans="1:41" ht="24" customHeight="1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</row>
    <row r="377" spans="1:41" ht="24" customHeight="1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</row>
    <row r="378" spans="1:41" ht="24" customHeight="1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</row>
    <row r="379" spans="1:41" ht="24" customHeight="1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</row>
    <row r="380" spans="1:41" ht="24" customHeight="1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</row>
    <row r="381" spans="1:41" ht="24" customHeight="1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</row>
    <row r="382" spans="1:41" ht="24" customHeight="1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</row>
    <row r="383" spans="1:41" ht="24" customHeight="1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</row>
    <row r="384" spans="1:41" ht="24" customHeight="1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</row>
    <row r="385" spans="1:41" ht="24" customHeight="1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</row>
    <row r="386" spans="1:41" ht="24" customHeight="1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</row>
    <row r="387" spans="1:41" ht="24" customHeight="1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</row>
    <row r="388" spans="1:41" ht="24" customHeight="1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</row>
    <row r="389" spans="1:41" ht="24" customHeight="1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</row>
    <row r="390" spans="1:41" ht="24" customHeight="1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</row>
    <row r="391" spans="1:41" ht="24" customHeight="1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</row>
    <row r="392" spans="1:41" ht="24" customHeight="1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</row>
    <row r="393" spans="1:41" ht="24" customHeight="1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</row>
    <row r="394" spans="1:41" ht="24" customHeight="1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</row>
    <row r="395" spans="1:41" ht="24" customHeight="1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</row>
    <row r="396" spans="1:41" ht="24" customHeight="1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</row>
    <row r="397" spans="1:41" ht="24" customHeight="1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</row>
    <row r="398" spans="1:41" ht="24" customHeight="1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</row>
    <row r="399" spans="1:41" ht="24" customHeight="1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</row>
    <row r="400" spans="1:41" ht="24" customHeight="1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</row>
    <row r="401" spans="1:41" ht="24" customHeight="1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</row>
    <row r="402" spans="1:41" ht="24" customHeight="1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</row>
    <row r="403" spans="1:41" ht="24" customHeight="1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</row>
    <row r="404" spans="1:41" ht="24" customHeight="1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</row>
    <row r="405" spans="1:41" ht="24" customHeight="1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</row>
    <row r="406" spans="1:41" ht="24" customHeight="1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</row>
    <row r="407" spans="1:41" ht="24" customHeight="1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</row>
    <row r="408" spans="1:41" ht="24" customHeight="1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</row>
    <row r="409" spans="1:41" ht="24" customHeight="1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</row>
    <row r="410" spans="1:41" ht="24" customHeight="1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</row>
    <row r="411" spans="1:41" ht="24" customHeight="1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</row>
    <row r="412" spans="1:41" ht="24" customHeight="1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</row>
    <row r="413" spans="1:41" ht="24" customHeight="1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</row>
    <row r="414" spans="1:41" ht="24" customHeight="1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</row>
    <row r="415" spans="1:41" ht="24" customHeight="1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</row>
    <row r="416" spans="1:41" ht="24" customHeight="1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</row>
    <row r="417" spans="1:41" ht="24" customHeight="1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</row>
    <row r="418" spans="1:41" ht="24" customHeight="1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</row>
    <row r="419" spans="1:41" ht="24" customHeight="1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</row>
    <row r="420" spans="1:41" ht="24" customHeight="1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</row>
    <row r="421" spans="1:41" ht="24" customHeight="1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</row>
    <row r="422" spans="1:41" ht="24" customHeight="1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</row>
    <row r="423" spans="1:41" ht="24" customHeight="1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</row>
    <row r="424" spans="1:41" ht="24" customHeight="1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</row>
    <row r="425" spans="1:41" ht="24" customHeight="1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</row>
    <row r="426" spans="1:41" ht="24" customHeight="1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</row>
    <row r="427" spans="1:41" ht="24" customHeight="1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</row>
    <row r="428" spans="1:41" ht="24" customHeight="1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</row>
    <row r="429" spans="1:41" ht="24" customHeight="1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</row>
    <row r="430" spans="1:41" ht="24" customHeight="1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</row>
    <row r="431" spans="1:41" ht="24" customHeight="1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</row>
    <row r="432" spans="1:41" ht="24" customHeight="1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</row>
    <row r="433" spans="1:41" ht="24" customHeight="1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</row>
    <row r="434" spans="1:41" ht="24" customHeight="1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</row>
    <row r="435" spans="1:41" ht="24" customHeight="1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</row>
    <row r="436" spans="1:41" ht="24" customHeight="1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</row>
    <row r="437" spans="1:41" ht="24" customHeight="1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</row>
    <row r="438" spans="1:41" ht="24" customHeight="1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</row>
    <row r="439" spans="1:41" ht="24" customHeight="1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</row>
    <row r="440" spans="1:41" ht="24" customHeight="1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</row>
    <row r="441" spans="1:41" ht="24" customHeight="1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</row>
    <row r="442" spans="1:41" ht="24" customHeight="1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</row>
    <row r="443" spans="1:41" ht="24" customHeight="1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</row>
    <row r="444" spans="1:41" ht="24" customHeight="1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</row>
    <row r="445" spans="1:41" ht="24" customHeight="1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</row>
    <row r="446" spans="1:41" ht="24" customHeight="1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</row>
    <row r="447" spans="1:41" ht="24" customHeight="1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</row>
    <row r="448" spans="1:41" ht="24" customHeight="1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</row>
    <row r="449" spans="1:41" ht="24" customHeight="1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</row>
    <row r="450" spans="1:41" ht="24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</row>
    <row r="451" spans="1:41" ht="24" customHeight="1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</row>
    <row r="452" spans="1:41" ht="24" customHeight="1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</row>
    <row r="453" spans="1:41" ht="24" customHeight="1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</row>
    <row r="454" spans="1:41" ht="24" customHeight="1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</row>
    <row r="455" spans="1:41" ht="24" customHeight="1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</row>
    <row r="456" spans="1:41" ht="24" customHeight="1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</row>
    <row r="457" spans="1:41" ht="24" customHeight="1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</row>
    <row r="458" spans="1:41" ht="24" customHeight="1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</row>
    <row r="459" spans="1:41" ht="24" customHeight="1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</row>
    <row r="460" spans="1:41" ht="24" customHeight="1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</row>
    <row r="461" spans="1:41" ht="24" customHeight="1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</row>
    <row r="462" spans="1:41" ht="24" customHeight="1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</row>
    <row r="463" spans="1:41" ht="24" customHeight="1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</row>
    <row r="464" spans="1:41" ht="24" customHeight="1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</row>
    <row r="465" spans="1:41" ht="24" customHeight="1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</row>
    <row r="466" spans="1:41" ht="24" customHeight="1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</row>
    <row r="467" spans="1:41" ht="24" customHeight="1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</row>
    <row r="468" spans="1:41" ht="24" customHeight="1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</row>
    <row r="469" spans="1:41" ht="24" customHeight="1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</row>
    <row r="470" spans="1:41" ht="24" customHeight="1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</row>
    <row r="471" spans="1:41" ht="24" customHeight="1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</row>
    <row r="472" spans="1:41" ht="24" customHeight="1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</row>
    <row r="473" spans="1:41" ht="24" customHeight="1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</row>
    <row r="474" spans="1:41" ht="24" customHeight="1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</row>
    <row r="475" spans="1:41" ht="24" customHeight="1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</row>
    <row r="476" spans="1:41" ht="24" customHeight="1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</row>
    <row r="477" spans="1:41" ht="24" customHeight="1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</row>
    <row r="478" spans="1:41" ht="24" customHeight="1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</row>
    <row r="479" spans="1:41" ht="24" customHeight="1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</row>
    <row r="480" spans="1:41" ht="24" customHeight="1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</row>
    <row r="481" spans="1:41" ht="24" customHeight="1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</row>
    <row r="482" spans="1:41" ht="24" customHeight="1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</row>
    <row r="483" spans="1:41" ht="24" customHeight="1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</row>
    <row r="484" spans="1:41" ht="24" customHeight="1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</row>
    <row r="485" spans="1:41" ht="24" customHeight="1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</row>
    <row r="486" spans="1:41" ht="24" customHeight="1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</row>
    <row r="487" spans="1:41" ht="24" customHeight="1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</row>
    <row r="488" spans="1:41" ht="24" customHeight="1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</row>
    <row r="489" spans="1:41" ht="24" customHeight="1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</row>
    <row r="490" spans="1:41" ht="24" customHeight="1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</row>
    <row r="491" spans="1:41" ht="24" customHeight="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</row>
    <row r="492" spans="1:41" ht="24" customHeight="1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</row>
    <row r="493" spans="1:41" ht="24" customHeight="1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</row>
    <row r="494" spans="1:41" ht="24" customHeight="1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</row>
    <row r="495" spans="1:41" ht="24" customHeight="1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</row>
    <row r="496" spans="1:41" ht="24" customHeight="1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</row>
    <row r="497" spans="1:41" ht="24" customHeight="1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</row>
    <row r="498" spans="1:41" ht="24" customHeight="1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</row>
    <row r="499" spans="1:41" ht="24" customHeight="1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</row>
    <row r="500" spans="1:41" ht="24" customHeight="1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</row>
    <row r="501" spans="1:41" ht="24" customHeight="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</row>
    <row r="502" spans="1:41" ht="24" customHeight="1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</row>
    <row r="503" spans="1:41" ht="24" customHeight="1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</row>
    <row r="504" spans="1:41" ht="24" customHeight="1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</row>
    <row r="505" spans="1:41" ht="24" customHeight="1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</row>
    <row r="506" spans="1:41" ht="24" customHeight="1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</row>
    <row r="507" spans="1:41" ht="24" customHeight="1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</row>
    <row r="508" spans="1:41" ht="24" customHeight="1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</row>
    <row r="509" spans="1:41" ht="24" customHeight="1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</row>
    <row r="510" spans="1:41" ht="24" customHeight="1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</row>
    <row r="511" spans="1:41" ht="24" customHeight="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</row>
    <row r="512" spans="1:41" ht="24" customHeight="1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</row>
    <row r="513" spans="1:41" ht="24" customHeight="1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</row>
    <row r="514" spans="1:41" ht="24" customHeight="1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</row>
    <row r="515" spans="1:41" ht="24" customHeight="1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</row>
    <row r="516" spans="1:41" ht="24" customHeight="1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</row>
    <row r="517" spans="1:41" ht="24" customHeight="1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</row>
    <row r="518" spans="1:41" ht="24" customHeight="1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</row>
    <row r="519" spans="1:41" ht="24" customHeight="1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</row>
    <row r="520" spans="1:41" ht="24" customHeight="1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</row>
    <row r="521" spans="1:41" ht="24" customHeight="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</row>
    <row r="522" spans="1:41" ht="24" customHeight="1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</row>
    <row r="523" spans="1:41" ht="24" customHeight="1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</row>
    <row r="524" spans="1:41" ht="24" customHeight="1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</row>
    <row r="525" spans="1:41" ht="24" customHeight="1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</row>
    <row r="526" spans="1:41" ht="24" customHeight="1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</row>
    <row r="527" spans="1:41" ht="24" customHeight="1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</row>
    <row r="528" spans="1:41" ht="24" customHeight="1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</row>
    <row r="529" spans="1:41" ht="24" customHeight="1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</row>
    <row r="530" spans="1:41" ht="24" customHeight="1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</row>
    <row r="531" spans="1:41" ht="24" customHeight="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</row>
    <row r="532" spans="1:41" ht="24" customHeight="1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</row>
    <row r="533" spans="1:41" ht="24" customHeight="1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</row>
    <row r="534" spans="1:41" ht="24" customHeight="1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</row>
    <row r="535" spans="1:41" ht="24" customHeight="1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</row>
    <row r="536" spans="1:41" ht="24" customHeight="1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</row>
    <row r="537" spans="1:41" ht="24" customHeight="1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</row>
    <row r="538" spans="1:41" ht="24" customHeight="1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</row>
    <row r="539" spans="1:41" ht="24" customHeight="1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</row>
    <row r="540" spans="1:41" ht="24" customHeight="1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</row>
    <row r="541" spans="1:41" ht="24" customHeight="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</row>
    <row r="542" spans="1:41" ht="24" customHeight="1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</row>
    <row r="543" spans="1:41" ht="24" customHeight="1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</row>
    <row r="544" spans="1:41" ht="24" customHeight="1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</row>
    <row r="545" spans="1:41" ht="24" customHeight="1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</row>
    <row r="546" spans="1:41" ht="24" customHeight="1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</row>
    <row r="547" spans="1:41" ht="24" customHeight="1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</row>
    <row r="548" spans="1:41" ht="24" customHeight="1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</row>
    <row r="549" spans="1:41" ht="24" customHeight="1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</row>
    <row r="550" spans="1:41" ht="24" customHeight="1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</row>
    <row r="551" spans="1:41" ht="24" customHeight="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</row>
    <row r="552" spans="1:41" ht="24" customHeight="1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</row>
    <row r="553" spans="1:41" ht="24" customHeight="1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</row>
    <row r="554" spans="1:41" ht="24" customHeight="1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</row>
    <row r="555" spans="1:41" ht="24" customHeight="1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</row>
    <row r="556" spans="1:41" ht="24" customHeight="1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</row>
    <row r="557" spans="1:41" ht="24" customHeight="1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</row>
    <row r="558" spans="1:41" ht="24" customHeight="1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</row>
    <row r="559" spans="1:41" ht="24" customHeight="1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</row>
    <row r="560" spans="1:41" ht="24" customHeight="1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</row>
    <row r="561" spans="1:41" ht="24" customHeight="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</row>
    <row r="562" spans="1:41" ht="24" customHeight="1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</row>
    <row r="563" spans="1:41" ht="24" customHeight="1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</row>
    <row r="564" spans="1:41" ht="24" customHeight="1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</row>
    <row r="565" spans="1:41" ht="24" customHeight="1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</row>
    <row r="566" spans="1:41" ht="24" customHeight="1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</row>
    <row r="567" spans="1:41" ht="24" customHeight="1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</row>
    <row r="568" spans="1:41" ht="24" customHeight="1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</row>
    <row r="569" spans="1:41" ht="24" customHeight="1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</row>
    <row r="570" spans="1:41" ht="24" customHeight="1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</row>
    <row r="571" spans="1:41" ht="24" customHeight="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</row>
    <row r="572" spans="1:41" ht="24" customHeight="1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</row>
    <row r="573" spans="1:41" ht="24" customHeight="1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</row>
    <row r="574" spans="1:41" ht="24" customHeight="1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</row>
    <row r="575" spans="1:41" ht="24" customHeight="1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</row>
    <row r="576" spans="1:41" ht="24" customHeight="1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</row>
    <row r="577" spans="1:41" ht="24" customHeight="1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</row>
    <row r="578" spans="1:41" ht="24" customHeight="1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</row>
    <row r="579" spans="1:41" ht="24" customHeight="1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</row>
    <row r="580" spans="1:41" ht="24" customHeight="1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</row>
    <row r="581" spans="1:41" ht="24" customHeight="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</row>
    <row r="582" spans="1:41" ht="24" customHeight="1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</row>
    <row r="583" spans="1:41" ht="24" customHeight="1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</row>
    <row r="584" spans="1:41" ht="24" customHeight="1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</row>
    <row r="585" spans="1:41" ht="24" customHeight="1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</row>
    <row r="586" spans="1:41" ht="24" customHeight="1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</row>
    <row r="587" spans="1:41" ht="24" customHeight="1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</row>
    <row r="588" spans="1:41" ht="24" customHeight="1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</row>
    <row r="589" spans="1:41" ht="24" customHeight="1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</row>
    <row r="590" spans="1:41" ht="24" customHeight="1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</row>
    <row r="591" spans="1:41" ht="24" customHeight="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</row>
    <row r="592" spans="1:41" ht="24" customHeight="1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</row>
    <row r="593" spans="1:41" ht="24" customHeight="1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</row>
    <row r="594" spans="1:41" ht="24" customHeight="1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</row>
    <row r="595" spans="1:41" ht="24" customHeight="1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</row>
    <row r="596" spans="1:41" ht="24" customHeight="1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</row>
    <row r="597" spans="1:41" ht="24" customHeight="1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</row>
    <row r="598" spans="1:41" ht="24" customHeight="1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</row>
    <row r="599" spans="1:41" ht="24" customHeight="1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</row>
    <row r="600" spans="1:41" ht="24" customHeight="1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</row>
    <row r="601" spans="1:41" ht="24" customHeight="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</row>
    <row r="602" spans="1:41" ht="24" customHeight="1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</row>
    <row r="603" spans="1:41" ht="24" customHeight="1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</row>
    <row r="604" spans="1:41" ht="24" customHeight="1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</row>
    <row r="605" spans="1:41" ht="24" customHeight="1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</row>
    <row r="606" spans="1:41" ht="24" customHeight="1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</row>
    <row r="607" spans="1:41" ht="24" customHeight="1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</row>
    <row r="608" spans="1:41" ht="24" customHeight="1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</row>
    <row r="609" spans="1:41" ht="24" customHeight="1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</row>
    <row r="610" spans="1:41" ht="24" customHeight="1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</row>
    <row r="611" spans="1:41" ht="24" customHeight="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</row>
    <row r="612" spans="1:41" ht="24" customHeight="1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</row>
    <row r="613" spans="1:41" ht="24" customHeight="1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</row>
    <row r="614" spans="1:41" ht="24" customHeight="1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</row>
    <row r="615" spans="1:41" ht="24" customHeight="1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</row>
    <row r="616" spans="1:41" ht="24" customHeight="1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</row>
    <row r="617" spans="1:41" ht="24" customHeight="1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</row>
    <row r="618" spans="1:41" ht="24" customHeight="1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</row>
    <row r="619" spans="1:41" ht="24" customHeight="1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</row>
    <row r="620" spans="1:41" ht="24" customHeight="1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</row>
    <row r="621" spans="1:41" ht="24" customHeight="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</row>
    <row r="622" spans="1:41" ht="24" customHeight="1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</row>
    <row r="623" spans="1:41" ht="24" customHeight="1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</row>
    <row r="624" spans="1:41" ht="24" customHeight="1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</row>
    <row r="625" spans="1:41" ht="24" customHeight="1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</row>
    <row r="626" spans="1:41" ht="24" customHeight="1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</row>
    <row r="627" spans="1:41" ht="24" customHeight="1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</row>
    <row r="628" spans="1:41" ht="24" customHeight="1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</row>
    <row r="629" spans="1:41" ht="24" customHeight="1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</row>
    <row r="630" spans="1:41" ht="24" customHeight="1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</row>
    <row r="631" spans="1:41" ht="24" customHeight="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</row>
    <row r="632" spans="1:41" ht="24" customHeight="1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</row>
    <row r="633" spans="1:41" ht="24" customHeight="1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</row>
    <row r="634" spans="1:41" ht="24" customHeight="1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</row>
    <row r="635" spans="1:41" ht="24" customHeight="1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</row>
    <row r="636" spans="1:41" ht="24" customHeight="1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</row>
    <row r="637" spans="1:41" ht="24" customHeight="1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</row>
    <row r="638" spans="1:41" ht="24" customHeight="1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</row>
    <row r="639" spans="1:41" ht="24" customHeight="1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</row>
    <row r="640" spans="1:41" ht="24" customHeight="1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</row>
    <row r="641" spans="1:41" ht="24" customHeight="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</row>
    <row r="642" spans="1:41" ht="24" customHeight="1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</row>
    <row r="643" spans="1:41" ht="24" customHeight="1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</row>
    <row r="644" spans="1:41" ht="24" customHeight="1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</row>
    <row r="645" spans="1:41" ht="24" customHeight="1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</row>
    <row r="646" spans="1:41" ht="24" customHeight="1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</row>
    <row r="647" spans="1:41" ht="24" customHeight="1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</row>
    <row r="648" spans="1:41" ht="24" customHeight="1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</row>
    <row r="649" spans="1:41" ht="24" customHeight="1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</row>
    <row r="650" spans="1:41" ht="24" customHeight="1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</row>
    <row r="651" spans="1:41" ht="24" customHeight="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</row>
    <row r="652" spans="1:41" ht="24" customHeight="1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</row>
    <row r="653" spans="1:41" ht="24" customHeight="1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</row>
    <row r="654" spans="1:41" ht="24" customHeight="1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</row>
    <row r="655" spans="1:41" ht="24" customHeight="1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</row>
    <row r="656" spans="1:41" ht="24" customHeight="1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</row>
    <row r="657" spans="1:41" ht="24" customHeight="1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</row>
    <row r="658" spans="1:41" ht="24" customHeight="1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</row>
    <row r="659" spans="1:41" ht="24" customHeight="1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</row>
    <row r="660" spans="1:41" ht="24" customHeight="1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</row>
    <row r="661" spans="1:41" ht="24" customHeight="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</row>
    <row r="662" spans="1:41" ht="24" customHeight="1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</row>
    <row r="663" spans="1:41" ht="24" customHeight="1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</row>
    <row r="664" spans="1:41" ht="24" customHeight="1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</row>
    <row r="665" spans="1:41" ht="24" customHeight="1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</row>
    <row r="666" spans="1:41" ht="24" customHeight="1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</row>
    <row r="667" spans="1:41" ht="24" customHeight="1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</row>
    <row r="668" spans="1:41" ht="24" customHeight="1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</row>
    <row r="669" spans="1:41" ht="24" customHeight="1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</row>
    <row r="670" spans="1:41" ht="24" customHeight="1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</row>
    <row r="671" spans="1:41" ht="24" customHeight="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</row>
    <row r="672" spans="1:41" ht="24" customHeight="1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</row>
    <row r="673" spans="1:41" ht="24" customHeight="1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</row>
    <row r="674" spans="1:41" ht="24" customHeight="1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</row>
    <row r="675" spans="1:41" ht="24" customHeight="1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</row>
    <row r="676" spans="1:41" ht="24" customHeight="1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</row>
    <row r="677" spans="1:41" ht="24" customHeight="1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</row>
    <row r="678" spans="1:41" ht="24" customHeight="1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</row>
    <row r="679" spans="1:41" ht="24" customHeight="1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</row>
    <row r="680" spans="1:41" ht="24" customHeight="1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</row>
    <row r="681" spans="1:41" ht="24" customHeight="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</row>
    <row r="682" spans="1:41" ht="24" customHeight="1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</row>
    <row r="683" spans="1:41" ht="24" customHeight="1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</row>
    <row r="684" spans="1:41" ht="24" customHeight="1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</row>
    <row r="685" spans="1:41" ht="24" customHeight="1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</row>
    <row r="686" spans="1:41" ht="24" customHeight="1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</row>
    <row r="687" spans="1:41" ht="24" customHeight="1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</row>
    <row r="688" spans="1:41" ht="24" customHeight="1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</row>
    <row r="689" spans="1:41" ht="24" customHeight="1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</row>
    <row r="690" spans="1:41" ht="24" customHeight="1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</row>
    <row r="691" spans="1:41" ht="24" customHeight="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</row>
    <row r="692" spans="1:41" ht="24" customHeight="1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</row>
    <row r="693" spans="1:41" ht="24" customHeight="1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</row>
    <row r="694" spans="1:41" ht="24" customHeight="1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</row>
    <row r="695" spans="1:41" ht="24" customHeight="1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</row>
    <row r="696" spans="1:41" ht="24" customHeight="1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</row>
    <row r="697" spans="1:41" ht="24" customHeight="1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</row>
    <row r="698" spans="1:41" ht="24" customHeight="1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</row>
    <row r="699" spans="1:41" ht="24" customHeight="1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</row>
    <row r="700" spans="1:41" ht="24" customHeight="1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</row>
    <row r="701" spans="1:41" ht="24" customHeight="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</row>
    <row r="702" spans="1:41" ht="24" customHeight="1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</row>
    <row r="703" spans="1:41" ht="24" customHeight="1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</row>
    <row r="704" spans="1:41" ht="24" customHeight="1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</row>
    <row r="705" spans="1:41" ht="24" customHeight="1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</row>
    <row r="706" spans="1:41" ht="24" customHeight="1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</row>
    <row r="707" spans="1:41" ht="24" customHeight="1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</row>
    <row r="708" spans="1:41" ht="24" customHeight="1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</row>
    <row r="709" spans="1:41" ht="24" customHeight="1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</row>
    <row r="710" spans="1:41" ht="24" customHeight="1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</row>
    <row r="711" spans="1:41" ht="24" customHeight="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</row>
    <row r="712" spans="1:41" ht="24" customHeight="1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</row>
    <row r="713" spans="1:41" ht="24" customHeight="1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</row>
    <row r="714" spans="1:41" ht="24" customHeight="1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</row>
    <row r="715" spans="1:41" ht="24" customHeight="1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</row>
    <row r="716" spans="1:41" ht="24" customHeight="1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</row>
    <row r="717" spans="1:41" ht="24" customHeight="1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</row>
    <row r="718" spans="1:41" ht="24" customHeight="1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</row>
    <row r="719" spans="1:41" ht="24" customHeight="1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</row>
    <row r="720" spans="1:41" ht="24" customHeight="1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</row>
    <row r="721" spans="1:41" ht="24" customHeight="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</row>
    <row r="722" spans="1:41" ht="24" customHeight="1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</row>
    <row r="723" spans="1:41" ht="24" customHeight="1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</row>
    <row r="724" spans="1:41" ht="24" customHeight="1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</row>
    <row r="725" spans="1:41" ht="24" customHeight="1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</row>
    <row r="726" spans="1:41" ht="24" customHeight="1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</row>
    <row r="727" spans="1:41" ht="24" customHeight="1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</row>
    <row r="728" spans="1:41" ht="24" customHeight="1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</row>
    <row r="729" spans="1:41" ht="24" customHeight="1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</row>
    <row r="730" spans="1:41" ht="24" customHeight="1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</row>
    <row r="731" spans="1:41" ht="24" customHeight="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</row>
    <row r="732" spans="1:41" ht="24" customHeight="1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</row>
    <row r="733" spans="1:41" ht="24" customHeight="1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</row>
    <row r="734" spans="1:41" ht="24" customHeight="1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</row>
    <row r="735" spans="1:41" ht="24" customHeight="1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</row>
    <row r="736" spans="1:41" ht="24" customHeight="1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</row>
    <row r="737" spans="1:41" ht="24" customHeight="1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</row>
    <row r="738" spans="1:41" ht="24" customHeight="1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</row>
    <row r="739" spans="1:41" ht="24" customHeight="1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</row>
    <row r="740" spans="1:41" ht="24" customHeight="1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</row>
    <row r="741" spans="1:41" ht="24" customHeight="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</row>
    <row r="742" spans="1:41" ht="24" customHeight="1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</row>
    <row r="743" spans="1:41" ht="24" customHeight="1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</row>
    <row r="744" spans="1:41" ht="24" customHeight="1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</row>
    <row r="745" spans="1:41" ht="24" customHeight="1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</row>
    <row r="746" spans="1:41" ht="24" customHeight="1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</row>
    <row r="747" spans="1:41" ht="24" customHeight="1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</row>
    <row r="748" spans="1:41" ht="24" customHeight="1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</row>
    <row r="749" spans="1:41" ht="24" customHeight="1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</row>
    <row r="750" spans="1:41" ht="24" customHeight="1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</row>
    <row r="751" spans="1:41" ht="24" customHeight="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</row>
    <row r="752" spans="1:41" ht="24" customHeight="1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</row>
    <row r="753" spans="1:41" ht="24" customHeight="1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</row>
    <row r="754" spans="1:41" ht="24" customHeight="1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</row>
    <row r="755" spans="1:41" ht="24" customHeight="1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</row>
    <row r="756" spans="1:41" ht="24" customHeight="1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</row>
    <row r="757" spans="1:41" ht="24" customHeight="1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</row>
    <row r="758" spans="1:41" ht="24" customHeight="1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</row>
    <row r="759" spans="1:41" ht="24" customHeight="1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</row>
    <row r="760" spans="1:41" ht="24" customHeight="1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</row>
    <row r="761" spans="1:41" ht="24" customHeight="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</row>
    <row r="762" spans="1:41" ht="24" customHeight="1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</row>
    <row r="763" spans="1:41" ht="24" customHeight="1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</row>
    <row r="764" spans="1:41" ht="24" customHeight="1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</row>
    <row r="765" spans="1:41" ht="24" customHeight="1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</row>
    <row r="766" spans="1:41" ht="24" customHeight="1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</row>
    <row r="767" spans="1:41" ht="24" customHeight="1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</row>
    <row r="768" spans="1:41" ht="24" customHeight="1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</row>
    <row r="769" spans="1:41" ht="24" customHeight="1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</row>
    <row r="770" spans="1:41" ht="24" customHeight="1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</row>
    <row r="771" spans="1:41" ht="24" customHeight="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</row>
    <row r="772" spans="1:41" ht="24" customHeight="1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</row>
    <row r="773" spans="1:41" ht="24" customHeight="1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</row>
    <row r="774" spans="1:41" ht="24" customHeight="1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</row>
    <row r="775" spans="1:41" ht="24" customHeight="1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</row>
    <row r="776" spans="1:41" ht="24" customHeight="1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</row>
    <row r="777" spans="1:41" ht="24" customHeight="1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</row>
    <row r="778" spans="1:41" ht="24" customHeight="1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</row>
    <row r="779" spans="1:41" ht="24" customHeight="1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</row>
    <row r="780" spans="1:41" ht="24" customHeight="1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</row>
    <row r="781" spans="1:41" ht="24" customHeight="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</row>
    <row r="782" spans="1:41" ht="24" customHeight="1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</row>
    <row r="783" spans="1:41" ht="24" customHeight="1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</row>
    <row r="784" spans="1:41" ht="24" customHeight="1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</row>
    <row r="785" spans="1:41" ht="24" customHeight="1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</row>
    <row r="786" spans="1:41" ht="24" customHeight="1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</row>
    <row r="787" spans="1:41" ht="24" customHeight="1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</row>
    <row r="788" spans="1:41" ht="24" customHeight="1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</row>
    <row r="789" spans="1:41" ht="24" customHeight="1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</row>
    <row r="790" spans="1:41" ht="24" customHeight="1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</row>
    <row r="791" spans="1:41" ht="24" customHeight="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</row>
    <row r="792" spans="1:41" ht="24" customHeight="1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</row>
    <row r="793" spans="1:41" ht="24" customHeight="1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</row>
    <row r="794" spans="1:41" ht="24" customHeight="1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</row>
    <row r="795" spans="1:41" ht="24" customHeight="1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</row>
    <row r="796" spans="1:41" ht="24" customHeight="1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</row>
    <row r="797" spans="1:41" ht="24" customHeight="1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</row>
    <row r="798" spans="1:41" ht="24" customHeight="1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</row>
    <row r="799" spans="1:41" ht="24" customHeight="1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</row>
    <row r="800" spans="1:41" ht="24" customHeight="1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</row>
    <row r="801" spans="1:41" ht="24" customHeight="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</row>
    <row r="802" spans="1:41" ht="24" customHeight="1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</row>
    <row r="803" spans="1:41" ht="24" customHeight="1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</row>
    <row r="804" spans="1:41" ht="24" customHeight="1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</row>
    <row r="805" spans="1:41" ht="24" customHeight="1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</row>
    <row r="806" spans="1:41" ht="24" customHeight="1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</row>
    <row r="807" spans="1:41" ht="24" customHeight="1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</row>
    <row r="808" spans="1:41" ht="24" customHeight="1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</row>
    <row r="809" spans="1:41" ht="24" customHeight="1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</row>
    <row r="810" spans="1:41" ht="24" customHeight="1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</row>
    <row r="811" spans="1:41" ht="24" customHeight="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</row>
    <row r="812" spans="1:41" ht="24" customHeight="1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</row>
    <row r="813" spans="1:41" ht="24" customHeight="1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</row>
    <row r="814" spans="1:41" ht="24" customHeight="1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</row>
    <row r="815" spans="1:41" ht="24" customHeight="1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</row>
    <row r="816" spans="1:41" ht="24" customHeight="1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</row>
    <row r="817" spans="1:41" ht="24" customHeight="1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</row>
    <row r="818" spans="1:41" ht="24" customHeight="1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</row>
    <row r="819" spans="1:41" ht="24" customHeight="1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</row>
    <row r="820" spans="1:41" ht="24" customHeight="1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</row>
    <row r="821" spans="1:41" ht="24" customHeight="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</row>
    <row r="822" spans="1:41" ht="24" customHeight="1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</row>
    <row r="823" spans="1:41" ht="24" customHeight="1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</row>
    <row r="824" spans="1:41" ht="24" customHeight="1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</row>
    <row r="825" spans="1:41" ht="24" customHeight="1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</row>
    <row r="826" spans="1:41" ht="24" customHeight="1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</row>
    <row r="827" spans="1:41" ht="24" customHeight="1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</row>
    <row r="828" spans="1:41" ht="24" customHeight="1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</row>
    <row r="829" spans="1:41" ht="24" customHeight="1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</row>
    <row r="830" spans="1:41" ht="24" customHeight="1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</row>
    <row r="831" spans="1:41" ht="24" customHeight="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</row>
    <row r="832" spans="1:41" ht="24" customHeight="1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</row>
    <row r="833" spans="1:41" ht="24" customHeight="1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</row>
    <row r="834" spans="1:41" ht="24" customHeight="1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</row>
    <row r="835" spans="1:41" ht="24" customHeight="1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</row>
    <row r="836" spans="1:41" ht="24" customHeight="1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</row>
    <row r="837" spans="1:41" ht="24" customHeight="1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</row>
    <row r="838" spans="1:41" ht="24" customHeight="1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</row>
    <row r="839" spans="1:41" ht="24" customHeight="1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</row>
    <row r="840" spans="1:41" ht="24" customHeight="1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</row>
    <row r="841" spans="1:41" ht="24" customHeight="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</row>
    <row r="842" spans="1:41" ht="24" customHeight="1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</row>
    <row r="843" spans="1:41" ht="24" customHeight="1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</row>
    <row r="844" spans="1:41" ht="24" customHeight="1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</row>
    <row r="845" spans="1:41" ht="24" customHeight="1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</row>
    <row r="846" spans="1:41" ht="24" customHeight="1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</row>
    <row r="847" spans="1:41" ht="24" customHeight="1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</row>
    <row r="848" spans="1:41" ht="24" customHeight="1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</row>
    <row r="849" spans="1:41" ht="24" customHeight="1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</row>
    <row r="850" spans="1:41" ht="24" customHeight="1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</row>
    <row r="851" spans="1:41" ht="24" customHeight="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</row>
    <row r="852" spans="1:41" ht="24" customHeight="1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</row>
    <row r="853" spans="1:41" ht="24" customHeight="1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</row>
    <row r="854" spans="1:41" ht="24" customHeight="1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</row>
    <row r="855" spans="1:41" ht="24" customHeight="1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</row>
    <row r="856" spans="1:41" ht="24" customHeight="1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</row>
    <row r="857" spans="1:41" ht="24" customHeight="1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</row>
    <row r="858" spans="1:41" ht="24" customHeight="1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</row>
    <row r="859" spans="1:41" ht="24" customHeight="1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</row>
    <row r="860" spans="1:41" ht="24" customHeight="1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</row>
    <row r="861" spans="1:41" ht="24" customHeight="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</row>
    <row r="862" spans="1:41" ht="24" customHeight="1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</row>
    <row r="863" spans="1:41" ht="24" customHeight="1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</row>
    <row r="864" spans="1:41" ht="24" customHeight="1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</row>
    <row r="865" spans="1:41" ht="24" customHeight="1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</row>
    <row r="866" spans="1:41" ht="24" customHeight="1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</row>
    <row r="867" spans="1:41" ht="24" customHeight="1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</row>
    <row r="868" spans="1:41" ht="24" customHeight="1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</row>
    <row r="869" spans="1:41" ht="24" customHeight="1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</row>
    <row r="870" spans="1:41" ht="24" customHeight="1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</row>
    <row r="871" spans="1:41" ht="24" customHeight="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</row>
    <row r="872" spans="1:41" ht="24" customHeight="1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</row>
    <row r="873" spans="1:41" ht="24" customHeight="1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</row>
    <row r="874" spans="1:41" ht="24" customHeight="1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</row>
    <row r="875" spans="1:41" ht="24" customHeight="1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</row>
    <row r="876" spans="1:41" ht="24" customHeight="1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</row>
    <row r="877" spans="1:41" ht="24" customHeight="1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</row>
    <row r="878" spans="1:41" ht="24" customHeight="1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</row>
    <row r="879" spans="1:41" ht="24" customHeight="1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</row>
    <row r="880" spans="1:41" ht="24" customHeight="1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</row>
    <row r="881" spans="1:41" ht="24" customHeight="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</row>
    <row r="882" spans="1:41" ht="24" customHeight="1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</row>
    <row r="883" spans="1:41" ht="24" customHeight="1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</row>
    <row r="884" spans="1:41" ht="24" customHeight="1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</row>
    <row r="885" spans="1:41" ht="24" customHeight="1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</row>
    <row r="886" spans="1:41" ht="24" customHeight="1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</row>
    <row r="887" spans="1:41" ht="24" customHeight="1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</row>
    <row r="888" spans="1:41" ht="24" customHeight="1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</row>
    <row r="889" spans="1:41" ht="24" customHeight="1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</row>
    <row r="890" spans="1:41" ht="24" customHeight="1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</row>
    <row r="891" spans="1:41" ht="24" customHeight="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</row>
    <row r="892" spans="1:41" ht="24" customHeight="1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</row>
    <row r="893" spans="1:41" ht="24" customHeight="1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</row>
    <row r="894" spans="1:41" ht="24" customHeight="1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</row>
    <row r="895" spans="1:41" ht="24" customHeight="1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</row>
    <row r="896" spans="1:41" ht="24" customHeight="1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</row>
    <row r="897" spans="1:41" ht="24" customHeight="1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</row>
    <row r="898" spans="1:41" ht="24" customHeight="1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</row>
    <row r="899" spans="1:41" ht="24" customHeight="1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</row>
    <row r="900" spans="1:41" ht="24" customHeight="1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</row>
    <row r="901" spans="1:41" ht="24" customHeight="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</row>
    <row r="902" spans="1:41" ht="24" customHeight="1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</row>
    <row r="903" spans="1:41" ht="24" customHeight="1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</row>
    <row r="904" spans="1:41" ht="24" customHeight="1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</row>
    <row r="905" spans="1:41" ht="24" customHeight="1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</row>
    <row r="906" spans="1:41" ht="24" customHeight="1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</row>
    <row r="907" spans="1:41" ht="24" customHeight="1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</row>
    <row r="908" spans="1:41" ht="24" customHeight="1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</row>
    <row r="909" spans="1:41" ht="24" customHeight="1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</row>
    <row r="910" spans="1:41" ht="24" customHeight="1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</row>
    <row r="911" spans="1:41" ht="24" customHeight="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</row>
    <row r="912" spans="1:41" ht="24" customHeight="1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</row>
    <row r="913" spans="1:41" ht="24" customHeight="1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</row>
    <row r="914" spans="1:41" ht="24" customHeight="1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</row>
    <row r="915" spans="1:41" ht="24" customHeight="1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</row>
    <row r="916" spans="1:41" ht="24" customHeight="1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</row>
    <row r="917" spans="1:41" ht="24" customHeight="1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</row>
    <row r="918" spans="1:41" ht="24" customHeight="1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</row>
    <row r="919" spans="1:41" ht="24" customHeight="1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</row>
    <row r="920" spans="1:41" ht="24" customHeight="1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</row>
    <row r="921" spans="1:41" ht="24" customHeight="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</row>
    <row r="922" spans="1:41" ht="24" customHeight="1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</row>
    <row r="923" spans="1:41" ht="24" customHeight="1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</row>
    <row r="924" spans="1:41" ht="24" customHeight="1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</row>
    <row r="925" spans="1:41" ht="24" customHeight="1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</row>
    <row r="926" spans="1:41" ht="24" customHeight="1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</row>
    <row r="927" spans="1:41" ht="24" customHeight="1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</row>
    <row r="928" spans="1:41" ht="24" customHeight="1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</row>
    <row r="929" spans="1:41" ht="24" customHeight="1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</row>
    <row r="930" spans="1:41" ht="24" customHeight="1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</row>
    <row r="931" spans="1:41" ht="24" customHeight="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</row>
    <row r="932" spans="1:41" ht="24" customHeight="1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</row>
    <row r="933" spans="1:41" ht="24" customHeight="1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</row>
    <row r="934" spans="1:41" ht="24" customHeight="1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</row>
    <row r="935" spans="1:41" ht="24" customHeight="1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</row>
    <row r="936" spans="1:41" ht="24" customHeight="1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</row>
    <row r="937" spans="1:41" ht="24" customHeight="1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</row>
    <row r="938" spans="1:41" ht="24" customHeight="1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</row>
    <row r="939" spans="1:41" ht="24" customHeight="1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</row>
    <row r="940" spans="1:41" ht="24" customHeight="1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</row>
    <row r="941" spans="1:41" ht="24" customHeight="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</row>
    <row r="942" spans="1:41" ht="24" customHeight="1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</row>
    <row r="943" spans="1:41" ht="24" customHeight="1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</row>
    <row r="944" spans="1:41" ht="24" customHeight="1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</row>
    <row r="945" spans="1:41" ht="24" customHeight="1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</row>
    <row r="946" spans="1:41" ht="24" customHeight="1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</row>
    <row r="947" spans="1:41" ht="24" customHeight="1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</row>
    <row r="948" spans="1:41" ht="24" customHeight="1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</row>
    <row r="949" spans="1:41" ht="24" customHeight="1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</row>
    <row r="950" spans="1:41" ht="24" customHeight="1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</row>
    <row r="951" spans="1:41" ht="24" customHeight="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</row>
    <row r="952" spans="1:41" ht="24" customHeight="1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</row>
    <row r="953" spans="1:41" ht="24" customHeight="1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</row>
    <row r="954" spans="1:41" ht="24" customHeight="1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</row>
    <row r="955" spans="1:41" ht="24" customHeight="1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</row>
    <row r="956" spans="1:41" ht="24" customHeight="1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</row>
    <row r="957" spans="1:41" ht="24" customHeight="1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</row>
    <row r="958" spans="1:41" ht="24" customHeight="1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</row>
    <row r="959" spans="1:41" ht="24" customHeight="1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</row>
    <row r="960" spans="1:41" ht="24" customHeight="1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</row>
    <row r="961" spans="1:41" ht="24" customHeight="1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</row>
    <row r="962" spans="1:41" ht="24" customHeight="1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</row>
    <row r="963" spans="1:41" ht="24" customHeight="1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</row>
    <row r="964" spans="1:41" ht="24" customHeight="1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</row>
    <row r="965" spans="1:41" ht="24" customHeight="1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</row>
    <row r="966" spans="1:41" ht="24" customHeight="1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</row>
    <row r="967" spans="1:41" ht="24" customHeight="1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</row>
    <row r="968" spans="1:41" ht="24" customHeight="1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</row>
    <row r="969" spans="1:41" ht="24" customHeight="1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</row>
    <row r="970" spans="1:41" ht="24" customHeight="1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</row>
    <row r="971" spans="1:41" ht="24" customHeight="1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</row>
    <row r="972" spans="1:41" ht="24" customHeight="1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</row>
    <row r="973" spans="1:41" ht="24" customHeight="1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</row>
    <row r="974" spans="1:41" ht="24" customHeight="1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</row>
    <row r="975" spans="1:41" ht="24" customHeight="1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</row>
    <row r="976" spans="1:41" ht="24" customHeight="1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</row>
    <row r="977" spans="1:41" ht="24" customHeight="1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</row>
    <row r="978" spans="1:41" ht="24" customHeight="1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</row>
    <row r="979" spans="1:41" ht="24" customHeight="1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</row>
    <row r="980" spans="1:41" ht="24" customHeight="1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</row>
    <row r="981" spans="1:41" ht="24" customHeight="1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</row>
    <row r="982" spans="1:41" ht="24" customHeight="1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</row>
    <row r="983" spans="1:41" ht="24" customHeight="1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</row>
    <row r="984" spans="1:41" ht="24" customHeight="1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</row>
    <row r="985" spans="1:41" ht="24" customHeight="1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</row>
    <row r="986" spans="1:41" ht="24" customHeight="1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</row>
    <row r="987" spans="1:41" ht="24" customHeight="1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</row>
    <row r="988" spans="1:41" ht="24" customHeight="1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</row>
    <row r="989" spans="1:41" ht="24" customHeight="1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</row>
    <row r="990" spans="1:41" ht="24" customHeight="1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</row>
    <row r="991" spans="1:41" ht="24" customHeight="1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</row>
    <row r="992" spans="1:41" ht="24" customHeight="1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</row>
    <row r="993" spans="1:41" ht="24" customHeight="1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</row>
    <row r="994" spans="1:41" ht="24" customHeight="1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</row>
    <row r="995" spans="1:41" ht="24" customHeight="1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</row>
    <row r="996" spans="1:41" ht="24" customHeight="1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</row>
    <row r="997" spans="1:41" ht="24" customHeight="1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</row>
    <row r="998" spans="1:41" ht="24" customHeight="1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</row>
    <row r="999" spans="1:41" ht="24" customHeight="1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</row>
    <row r="1000" spans="1:41" ht="24" customHeight="1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</row>
  </sheetData>
  <mergeCells count="18">
    <mergeCell ref="AJ2:AK2"/>
    <mergeCell ref="AC3:AG3"/>
    <mergeCell ref="AA20:AG20"/>
    <mergeCell ref="M2:P3"/>
    <mergeCell ref="Q2:Q4"/>
    <mergeCell ref="R2:R4"/>
    <mergeCell ref="S2:X3"/>
    <mergeCell ref="AA2:AG2"/>
    <mergeCell ref="I2:J3"/>
    <mergeCell ref="K2:L3"/>
    <mergeCell ref="S16:X16"/>
    <mergeCell ref="AA18:AG18"/>
    <mergeCell ref="AA19:AG19"/>
    <mergeCell ref="A2:A4"/>
    <mergeCell ref="B2:C3"/>
    <mergeCell ref="D2:D4"/>
    <mergeCell ref="E2:E4"/>
    <mergeCell ref="F2:H3"/>
  </mergeCells>
  <dataValidations count="2">
    <dataValidation type="list" allowBlank="1" showErrorMessage="1" sqref="H15" xr:uid="{00000000-0002-0000-0100-000000000000}">
      <formula1>$AO$4:$AO$8</formula1>
    </dataValidation>
    <dataValidation type="list" allowBlank="1" showErrorMessage="1" sqref="G15" xr:uid="{00000000-0002-0000-0100-000001000000}">
      <formula1>$AM$4:$AM$5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SROI Calculation</vt:lpstr>
      <vt:lpstr>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PIMPICHAYA KONGSRI</dc:creator>
  <cp:lastModifiedBy>tada_p</cp:lastModifiedBy>
  <dcterms:created xsi:type="dcterms:W3CDTF">2023-12-26T08:44:54Z</dcterms:created>
  <dcterms:modified xsi:type="dcterms:W3CDTF">2025-06-06T04:56:11Z</dcterms:modified>
</cp:coreProperties>
</file>